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LD BUY Sheet" sheetId="1" r:id="rId4"/>
    <sheet state="visible" name="VOLUME BUY Sheet" sheetId="2" r:id="rId5"/>
    <sheet state="visible" name="ORDER SUMMARY Sheet" sheetId="3" r:id="rId6"/>
  </sheets>
  <definedNames/>
  <calcPr/>
  <extLst>
    <ext uri="GoogleSheetsCustomDataVersion1">
      <go:sheetsCustomData xmlns:go="http://customooxmlschemas.google.com/" r:id="rId7" roundtripDataSignature="AMtx7mi76j/7p6jPUhpW5eCq0YSU4PEE2g=="/>
    </ext>
  </extLst>
</workbook>
</file>

<file path=xl/sharedStrings.xml><?xml version="1.0" encoding="utf-8"?>
<sst xmlns="http://schemas.openxmlformats.org/spreadsheetml/2006/main" count="394" uniqueCount="189">
  <si>
    <t>PUSHER, LLC</t>
  </si>
  <si>
    <t>Ship to:</t>
  </si>
  <si>
    <t>CUSTOMER NAME:</t>
  </si>
  <si>
    <t>EMAIL back to:</t>
  </si>
  <si>
    <t>info@plasticfantasticshop.ch</t>
  </si>
  <si>
    <t>ORDER FORM</t>
  </si>
  <si>
    <t>ADDRESS LINE 1:</t>
  </si>
  <si>
    <t>Contact:</t>
  </si>
  <si>
    <t>ADDRESS LINE 2:</t>
  </si>
  <si>
    <t>HOW TO COMPLETE THIS ORDER FORM:</t>
  </si>
  <si>
    <t>Position:</t>
  </si>
  <si>
    <t>CITY:</t>
  </si>
  <si>
    <t>HOLDS:</t>
  </si>
  <si>
    <t>Type the Number of Sets you Want into the Cell that corresponds to</t>
  </si>
  <si>
    <t>P.O. #:</t>
  </si>
  <si>
    <t>STATE/PROVINCE/REGION:</t>
  </si>
  <si>
    <t>COLOR you want that aligns with the Set Style and Type of Hold</t>
  </si>
  <si>
    <t>MY EMAIL:</t>
  </si>
  <si>
    <t>ZIP/POSTAL CODE:</t>
  </si>
  <si>
    <t>COUNTRY:</t>
  </si>
  <si>
    <t>VOLUMES:</t>
  </si>
  <si>
    <t>Go to the VOLUMES BUY Sheet and follow the instructions provided</t>
  </si>
  <si>
    <t>PHONE NUMBER.:</t>
  </si>
  <si>
    <t>THEN, TYPE IN YOUR NAME AND 'SHIP TO' INFORMATION.  EMAIL IT TO US.</t>
  </si>
  <si>
    <t>ID #</t>
  </si>
  <si>
    <t>RANGE DESCRIPTION</t>
  </si>
  <si>
    <t>Set Name</t>
  </si>
  <si>
    <t>Sub-   Set</t>
  </si>
  <si>
    <t>No. Holds / Set</t>
  </si>
  <si>
    <t>Set Order Qty.</t>
  </si>
  <si>
    <t>Unit RETAIL /Set</t>
  </si>
  <si>
    <t>EXTENDED RETAIL AMOUNT</t>
  </si>
  <si>
    <t>RED</t>
  </si>
  <si>
    <t>BLACK</t>
  </si>
  <si>
    <t>SKY BLUE</t>
  </si>
  <si>
    <t>ORANGE
US 14-01</t>
  </si>
  <si>
    <t>FLUORO ORANGE</t>
  </si>
  <si>
    <t>GREEN   US 16-09</t>
  </si>
  <si>
    <t>GREEN   16-16</t>
  </si>
  <si>
    <t>FLUORO GREEN</t>
  </si>
  <si>
    <t>PURPLE
US 07-13</t>
  </si>
  <si>
    <t>SIGNAL VIOLET</t>
  </si>
  <si>
    <t>BRIGHT YELLOW</t>
  </si>
  <si>
    <t>WHITE</t>
  </si>
  <si>
    <t>FLUORO PINK</t>
  </si>
  <si>
    <t>DT Joe`s Valley</t>
  </si>
  <si>
    <t>Screw-Ons</t>
  </si>
  <si>
    <t>Crimp Set</t>
  </si>
  <si>
    <t>Crimp Pockets</t>
  </si>
  <si>
    <t>2 finger pockets</t>
  </si>
  <si>
    <t>Large Pockets</t>
  </si>
  <si>
    <t>Large Pinch</t>
  </si>
  <si>
    <t>Incuts</t>
  </si>
  <si>
    <t>Baby Boss</t>
  </si>
  <si>
    <t>XL Rail</t>
  </si>
  <si>
    <t>Joe's Valley</t>
  </si>
  <si>
    <t>Jibs</t>
  </si>
  <si>
    <t>Medium Pinch</t>
  </si>
  <si>
    <t>Sticky Cobble</t>
  </si>
  <si>
    <t>Feet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</si>
  <si>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</si>
  <si>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</si>
  <si>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</si>
  <si>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</si>
  <si>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</si>
  <si>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</si>
  <si>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</si>
  <si>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</si>
  <si>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</si>
  <si>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</si>
  <si>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Sticky</t>
  </si>
  <si>
    <t>Tri-Cobble</t>
  </si>
  <si>
    <t>DT Woodie</t>
  </si>
  <si>
    <t>Woodie</t>
  </si>
  <si>
    <t>Set 11</t>
  </si>
  <si>
    <t>Set 12</t>
  </si>
  <si>
    <t>Set 13</t>
  </si>
  <si>
    <t>Set 14</t>
  </si>
  <si>
    <t>Set 15</t>
  </si>
  <si>
    <t>Set 16</t>
  </si>
  <si>
    <t>Set 17</t>
  </si>
  <si>
    <t>Set 18</t>
  </si>
  <si>
    <t>Set 19</t>
  </si>
  <si>
    <t>Set 20</t>
  </si>
  <si>
    <t>Set 21</t>
  </si>
  <si>
    <t>Bertha</t>
  </si>
  <si>
    <t>Font</t>
  </si>
  <si>
    <t>Retro</t>
  </si>
  <si>
    <t>Classic</t>
  </si>
  <si>
    <t>FONT</t>
  </si>
  <si>
    <t>Volume 4</t>
  </si>
  <si>
    <t>Volume 5</t>
  </si>
  <si>
    <t>Volume 6</t>
  </si>
  <si>
    <t>Volume 7</t>
  </si>
  <si>
    <t>Hueco</t>
  </si>
  <si>
    <t>Classic Hueco Crimps</t>
  </si>
  <si>
    <t>Granite</t>
  </si>
  <si>
    <t>JIBS</t>
  </si>
  <si>
    <t>BLOCKERS</t>
  </si>
  <si>
    <t>XL SPIKE</t>
  </si>
  <si>
    <t>Small Positives</t>
  </si>
  <si>
    <t>Classic Medium</t>
  </si>
  <si>
    <t>Classic Large</t>
  </si>
  <si>
    <t>Classic Small</t>
  </si>
  <si>
    <t>Medium Patina Crimp</t>
  </si>
  <si>
    <t>JUGS</t>
  </si>
  <si>
    <t>XXL WAVE</t>
  </si>
  <si>
    <t>XL Baby Boss</t>
  </si>
  <si>
    <t>XL Chicken Heads</t>
  </si>
  <si>
    <t>Large DOUBLES</t>
  </si>
  <si>
    <t>SPLITS</t>
  </si>
  <si>
    <t>Small EDGES</t>
  </si>
  <si>
    <t>XL EDGES</t>
  </si>
  <si>
    <t>XXL LEDGE</t>
  </si>
  <si>
    <t>XXL RAILS</t>
  </si>
  <si>
    <t>M. Patina Crimp</t>
  </si>
  <si>
    <t>Genesis</t>
  </si>
  <si>
    <t>OG Line</t>
  </si>
  <si>
    <t>Chicken Heads</t>
  </si>
  <si>
    <t>Pinches</t>
  </si>
  <si>
    <t>Pockets</t>
  </si>
  <si>
    <t>DT Board</t>
  </si>
  <si>
    <t>DT Smoothies</t>
  </si>
  <si>
    <t>DT Ben Hanna</t>
  </si>
  <si>
    <t>Sean Bailey</t>
  </si>
  <si>
    <r>
      <rPr>
        <rFont val="Calibri"/>
        <color rgb="FF000000"/>
        <sz val="11.0"/>
      </rPr>
      <t>Power Junkie</t>
    </r>
    <r>
      <rPr>
        <rFont val="Calibri"/>
        <color rgb="FF000000"/>
        <sz val="9.0"/>
      </rPr>
      <t xml:space="preserve"> (PE)</t>
    </r>
  </si>
  <si>
    <t>SKUs</t>
  </si>
  <si>
    <t>TOTAL ORDER QTY. and AMOUNT</t>
  </si>
  <si>
    <t>E-Z ORDER</t>
  </si>
  <si>
    <r>
      <rPr>
        <rFont val="Arial"/>
        <b/>
        <color rgb="FF000000"/>
        <sz val="10.0"/>
      </rPr>
      <t xml:space="preserve">TO ORDER </t>
    </r>
    <r>
      <rPr>
        <rFont val="Arial"/>
        <b/>
        <color rgb="FF980000"/>
        <sz val="10.0"/>
      </rPr>
      <t>COMPLETE HOLD CATALOGUE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</si>
  <si>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DT JOE'S VALLEY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</si>
  <si>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JOE'S VALLEY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</si>
  <si>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STICKY COBBLE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</si>
  <si>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DT WOODIE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</si>
  <si>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WOODIE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</si>
  <si>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BERTHA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</si>
  <si>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FONT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</si>
  <si>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FONT VOLUME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</si>
  <si>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GRANITE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</si>
  <si>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GENESIS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</si>
  <si>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OG LINE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</si>
  <si>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DT BOARD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</si>
  <si>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980000"/>
        <sz val="10.0"/>
        <u/>
      </rPr>
      <t>DT SMOOTHIES</t>
    </r>
    <r>
      <rPr>
        <rFont val="Arial"/>
        <b/>
        <color rgb="FF980000"/>
        <sz val="10.0"/>
      </rPr>
      <t xml:space="preserve"> RANGE</t>
    </r>
  </si>
  <si>
    <r>
      <rPr>
        <rFont val="Arial"/>
        <b/>
        <color rgb="FF000000"/>
        <sz val="10.0"/>
      </rPr>
      <t xml:space="preserve">TO ORDER COMPLETE </t>
    </r>
    <r>
      <rPr>
        <rFont val="Arial"/>
        <b/>
        <color rgb="FF000000"/>
        <sz val="10.0"/>
        <u/>
      </rPr>
      <t>SEAN BAILEY</t>
    </r>
    <r>
      <rPr>
        <rFont val="Arial"/>
        <b/>
        <color rgb="FF980000"/>
        <sz val="10.0"/>
      </rPr>
      <t xml:space="preserve"> RANGE</t>
    </r>
  </si>
  <si>
    <t>Type the Number of Units you Want into the Cell that corresponds to</t>
  </si>
  <si>
    <t>COLOR you want.  You may order complete sets of all 10 volumes in a single color below.</t>
  </si>
  <si>
    <t>Go to the HOLDS BUY Sheet and enter what you want following the instructions provided</t>
  </si>
  <si>
    <t>THEN, GO TO THE HOLDS BUY SHEET AND TYPE IN YOUR NAME AND 'SHIP TO' INFORMATION.  EMAIL IT TO US.</t>
  </si>
  <si>
    <t>Fiberglass Volumes</t>
  </si>
  <si>
    <t>Size in cm</t>
  </si>
  <si>
    <t>Quantity</t>
  </si>
  <si>
    <t>Unit RETAIL</t>
  </si>
  <si>
    <t>Silver Gray 7001</t>
  </si>
  <si>
    <t>Yellow 1018</t>
  </si>
  <si>
    <t>Red
3020</t>
  </si>
  <si>
    <t>Blue 5015</t>
  </si>
  <si>
    <t>Green 6001</t>
  </si>
  <si>
    <t>Fluoro Green</t>
  </si>
  <si>
    <t>Black 9005</t>
  </si>
  <si>
    <t>White 9003</t>
  </si>
  <si>
    <t>Fluoro Pink</t>
  </si>
  <si>
    <t>Orange 2003</t>
  </si>
  <si>
    <t>Fluoro Orange</t>
  </si>
  <si>
    <t>Fiberglass vol Pusher PF1</t>
  </si>
  <si>
    <t>57/25/16</t>
  </si>
  <si>
    <t>Fiberglass vol Pusher PF2</t>
  </si>
  <si>
    <t>52/25/12</t>
  </si>
  <si>
    <t>Fiberglass vol Pusher PF3</t>
  </si>
  <si>
    <t>52/30/12</t>
  </si>
  <si>
    <t>Fiberglass vol Pusher PF4</t>
  </si>
  <si>
    <t>40/19/9</t>
  </si>
  <si>
    <t>Fiberglass vol Pusher PF5</t>
  </si>
  <si>
    <t>60/35/17</t>
  </si>
  <si>
    <t>Fiberglass vol Pusher PF6</t>
  </si>
  <si>
    <t>47/36/16</t>
  </si>
  <si>
    <t>Fiberglass vol Pusher PF7</t>
  </si>
  <si>
    <t>40/30/11</t>
  </si>
  <si>
    <t>Fiberglass vol Pusher PF8</t>
  </si>
  <si>
    <t>35/39/13</t>
  </si>
  <si>
    <t>Fiberglass vol Pusher PF9</t>
  </si>
  <si>
    <t>65/30/20</t>
  </si>
  <si>
    <t>Fiberglass vol Pusher PF10</t>
  </si>
  <si>
    <t>46/38/15</t>
  </si>
  <si>
    <r>
      <rPr>
        <rFont val="Arial"/>
        <b/>
        <color rgb="FF000000"/>
        <sz val="10.0"/>
      </rPr>
      <t xml:space="preserve">TO ORDER </t>
    </r>
    <r>
      <rPr>
        <rFont val="Arial"/>
        <b/>
        <color rgb="FF980000"/>
        <sz val="10.0"/>
      </rPr>
      <t>COMPLETE VOLUME CATALOGUE</t>
    </r>
  </si>
  <si>
    <t>HOLDS</t>
  </si>
  <si>
    <t>TOTAL</t>
  </si>
  <si>
    <t>Total Number Sets Ordered:
(Standard + EZ Order Complete Sets)</t>
  </si>
  <si>
    <t>VOLUMES</t>
  </si>
  <si>
    <t>Total Number Volumes Ordered:
(Standard + EZ Order Complete Sets)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</si>
</sst>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mmm\ d\,\ yyyy"/>
    <numFmt numFmtId="165" formatCode="[$CHF]#,##0.00"/>
    <numFmt numFmtId="166" formatCode="0.0"/>
    <numFmt numFmtId="167" formatCode="&quot;$&quot;#,##0.00"/>
  </numFmts>
  <fonts count="45">
    <font>
      <sz val="10.0"/>
      <color rgb="FF000000"/>
      <name val="Arial"/>
      <scheme val="minor"/>
    </font>
    <font>
      <b/>
      <sz val="14.0"/>
      <color rgb="FF666666"/>
      <name val="Calibri"/>
    </font>
    <font>
      <sz val="10.0"/>
      <color theme="1"/>
      <name val="Helvetica Neue"/>
    </font>
    <font>
      <sz val="10.0"/>
      <color rgb="FF000000"/>
      <name val="Arial"/>
    </font>
    <font>
      <b/>
      <sz val="10.0"/>
      <color rgb="FF000000"/>
      <name val="Arial"/>
    </font>
    <font>
      <sz val="9.0"/>
      <color rgb="FF000000"/>
      <name val="Arial"/>
    </font>
    <font/>
    <font>
      <b/>
      <sz val="10.0"/>
      <color theme="1"/>
      <name val="Helvetica Neue"/>
    </font>
    <font>
      <b/>
      <sz val="16.0"/>
      <color rgb="FF666666"/>
      <name val="Arial"/>
    </font>
    <font>
      <sz val="12.0"/>
      <color theme="1"/>
      <name val="Helvetica Neue"/>
    </font>
    <font>
      <b/>
      <u/>
      <sz val="10.0"/>
      <color rgb="FFFF0000"/>
      <name val="Arial"/>
    </font>
    <font>
      <b/>
      <i/>
      <sz val="10.0"/>
      <color rgb="FFFF0000"/>
      <name val="Arial"/>
    </font>
    <font>
      <sz val="9.0"/>
      <color theme="1"/>
      <name val="Helvetica Neue"/>
    </font>
    <font>
      <u/>
      <sz val="10.0"/>
      <color theme="10"/>
      <name val="Arial"/>
    </font>
    <font>
      <sz val="10.0"/>
      <color theme="1"/>
      <name val="Arial"/>
    </font>
    <font>
      <b/>
      <sz val="8.0"/>
      <color rgb="FF000000"/>
      <name val="Arial"/>
    </font>
    <font>
      <b/>
      <sz val="11.0"/>
      <color rgb="FF000000"/>
      <name val="Calibri"/>
    </font>
    <font>
      <b/>
      <sz val="10.0"/>
      <color rgb="FF000000"/>
      <name val="Calibri"/>
    </font>
    <font>
      <b/>
      <sz val="9.0"/>
      <color theme="0"/>
      <name val="Arial"/>
    </font>
    <font>
      <b/>
      <sz val="9.0"/>
      <color theme="1"/>
      <name val="Arial"/>
    </font>
    <font>
      <sz val="10.0"/>
      <color theme="0"/>
      <name val="Helvetica Neue"/>
    </font>
    <font>
      <b/>
      <sz val="10.0"/>
      <color theme="0"/>
      <name val="Helvetica Neue"/>
    </font>
    <font>
      <sz val="11.0"/>
      <color rgb="FF000000"/>
      <name val="Calibri"/>
    </font>
    <font>
      <sz val="11.0"/>
      <color theme="1"/>
      <name val="Calibri"/>
    </font>
    <font>
      <sz val="12.0"/>
      <color rgb="FF000000"/>
      <name val="Calibri"/>
    </font>
    <font>
      <sz val="12.0"/>
      <color rgb="FF000000"/>
      <name val="Arial"/>
    </font>
    <font>
      <b/>
      <sz val="13.0"/>
      <color theme="0"/>
      <name val="Helvetica Neue"/>
    </font>
    <font>
      <b/>
      <sz val="13.0"/>
      <color rgb="FFFFFFFF"/>
      <name val="Helvetica Neue"/>
    </font>
    <font>
      <b/>
      <sz val="13.0"/>
      <color theme="1"/>
      <name val="Helvetica Neue"/>
    </font>
    <font>
      <sz val="10.0"/>
      <color rgb="FF000000"/>
      <name val="Calibri"/>
    </font>
    <font>
      <sz val="12.0"/>
      <color theme="0"/>
      <name val="Helvetica Neue"/>
    </font>
    <font>
      <b/>
      <sz val="12.0"/>
      <color theme="0"/>
      <name val="Helvetica Neue"/>
    </font>
    <font>
      <b/>
      <sz val="14.0"/>
      <color rgb="FF000000"/>
      <name val="Calibri"/>
    </font>
    <font>
      <b/>
      <sz val="16.0"/>
      <color rgb="FF000000"/>
      <name val="Calibri"/>
    </font>
    <font>
      <b/>
      <sz val="12.0"/>
      <color theme="0"/>
      <name val="Arial"/>
    </font>
    <font>
      <b/>
      <sz val="12.0"/>
      <color theme="1"/>
      <name val="Arial"/>
    </font>
    <font>
      <b/>
      <sz val="14.0"/>
      <color rgb="FF666666"/>
      <name val="Oswald"/>
    </font>
    <font>
      <b/>
      <sz val="12.0"/>
      <color theme="1"/>
      <name val="Helvetica Neue"/>
    </font>
    <font>
      <b/>
      <sz val="12.0"/>
      <color rgb="FFFFFFFF"/>
      <name val="Helvetica Neue"/>
    </font>
    <font>
      <b/>
      <sz val="10.0"/>
      <color rgb="FFFF0000"/>
      <name val="Arial"/>
    </font>
    <font>
      <b/>
      <sz val="10.0"/>
      <color theme="0"/>
      <name val="Arial"/>
    </font>
    <font>
      <b/>
      <sz val="10.0"/>
      <color rgb="FFFFFFFF"/>
      <name val="Arial"/>
    </font>
    <font>
      <b/>
      <sz val="14.0"/>
      <color theme="1"/>
      <name val="Helvetica Neue"/>
    </font>
    <font>
      <b/>
      <i/>
      <sz val="10.0"/>
      <color rgb="FFFF0000"/>
      <name val="Helvetica Neue"/>
    </font>
    <font>
      <b/>
      <sz val="16.0"/>
      <color rgb="FF000000"/>
      <name val="Arial"/>
    </font>
  </fonts>
  <fills count="3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3F3F3F"/>
        <bgColor rgb="FF3F3F3F"/>
      </patternFill>
    </fill>
    <fill>
      <patternFill patternType="solid">
        <fgColor rgb="FF3366FF"/>
        <bgColor rgb="FF3366FF"/>
      </patternFill>
    </fill>
    <fill>
      <patternFill patternType="solid">
        <fgColor rgb="FFFF9900"/>
        <bgColor rgb="FFFF9900"/>
      </patternFill>
    </fill>
    <fill>
      <patternFill patternType="solid">
        <fgColor rgb="FFE88219"/>
        <bgColor rgb="FFE88219"/>
      </patternFill>
    </fill>
    <fill>
      <patternFill patternType="solid">
        <fgColor rgb="FF00B050"/>
        <bgColor rgb="FF00B050"/>
      </patternFill>
    </fill>
    <fill>
      <patternFill patternType="solid">
        <fgColor rgb="FF00CC5C"/>
        <bgColor rgb="FF00CC5C"/>
      </patternFill>
    </fill>
    <fill>
      <patternFill patternType="solid">
        <fgColor rgb="FF1CA84F"/>
        <bgColor rgb="FF1CA84F"/>
      </patternFill>
    </fill>
    <fill>
      <patternFill patternType="solid">
        <fgColor rgb="FF9370DB"/>
        <bgColor rgb="FF9370DB"/>
      </patternFill>
    </fill>
    <fill>
      <patternFill patternType="solid">
        <fgColor rgb="FF990066"/>
        <bgColor rgb="FF990066"/>
      </patternFill>
    </fill>
    <fill>
      <patternFill patternType="solid">
        <fgColor rgb="FFFCDB00"/>
        <bgColor rgb="FFFCDB00"/>
      </patternFill>
    </fill>
    <fill>
      <patternFill patternType="solid">
        <fgColor rgb="FFFFFFFF"/>
        <bgColor rgb="FFFFFFFF"/>
      </patternFill>
    </fill>
    <fill>
      <patternFill patternType="solid">
        <fgColor rgb="FFCC6072"/>
        <bgColor rgb="FFCC6072"/>
      </patternFill>
    </fill>
    <fill>
      <patternFill patternType="solid">
        <fgColor rgb="FFF4CCCC"/>
        <bgColor rgb="FFF4CCCC"/>
      </patternFill>
    </fill>
    <fill>
      <patternFill patternType="solid">
        <fgColor rgb="FFD9F1F3"/>
        <bgColor rgb="FFD9F1F3"/>
      </patternFill>
    </fill>
    <fill>
      <patternFill patternType="solid">
        <fgColor rgb="FFD9EAD3"/>
        <bgColor rgb="FFD9EAD3"/>
      </patternFill>
    </fill>
    <fill>
      <patternFill patternType="solid">
        <fgColor rgb="FFFFCCFF"/>
        <bgColor rgb="FFFFCCFF"/>
      </patternFill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F6B26B"/>
        <bgColor rgb="FFF6B26B"/>
      </patternFill>
    </fill>
    <fill>
      <patternFill patternType="solid">
        <fgColor rgb="FFFEF1CC"/>
        <bgColor rgb="FFFEF1CC"/>
      </patternFill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theme="9"/>
        <bgColor theme="9"/>
      </patternFill>
    </fill>
    <fill>
      <patternFill patternType="solid">
        <fgColor rgb="FFFFCC99"/>
        <bgColor rgb="FFFFCC99"/>
      </patternFill>
    </fill>
    <fill>
      <patternFill patternType="solid">
        <fgColor rgb="FF66FFFF"/>
        <bgColor rgb="FF66FFFF"/>
      </patternFill>
    </fill>
    <fill>
      <patternFill patternType="solid">
        <fgColor rgb="FFCCCCFF"/>
        <bgColor rgb="FFCCCCFF"/>
      </patternFill>
    </fill>
    <fill>
      <patternFill patternType="solid">
        <fgColor rgb="FF00E699"/>
        <bgColor rgb="FF00E699"/>
      </patternFill>
    </fill>
    <fill>
      <patternFill patternType="solid">
        <fgColor rgb="FFFCD668"/>
        <bgColor rgb="FFFCD668"/>
      </patternFill>
    </fill>
    <fill>
      <patternFill patternType="solid">
        <fgColor rgb="FF00CC99"/>
        <bgColor rgb="FF00CC99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</fills>
  <borders count="7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theme="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theme="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theme="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theme="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</border>
    <border>
      <top style="thin">
        <color rgb="FF000000"/>
      </top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17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2" numFmtId="0" xfId="0" applyFont="1"/>
    <xf borderId="0" fillId="0" fontId="3" numFmtId="0" xfId="0" applyFont="1"/>
    <xf borderId="0" fillId="0" fontId="4" numFmtId="49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5" numFmtId="49" xfId="0" applyAlignment="1" applyFont="1" applyNumberFormat="1">
      <alignment horizontal="right"/>
    </xf>
    <xf borderId="1" fillId="2" fontId="2" numFmtId="49" xfId="0" applyBorder="1" applyFill="1" applyFont="1" applyNumberFormat="1"/>
    <xf borderId="2" fillId="0" fontId="6" numFmtId="0" xfId="0" applyBorder="1" applyFont="1"/>
    <xf borderId="3" fillId="0" fontId="6" numFmtId="0" xfId="0" applyBorder="1" applyFont="1"/>
    <xf borderId="0" fillId="0" fontId="7" numFmtId="0" xfId="0" applyAlignment="1" applyFont="1">
      <alignment readingOrder="0"/>
    </xf>
    <xf borderId="0" fillId="0" fontId="4" numFmtId="0" xfId="0" applyFont="1"/>
    <xf borderId="0" fillId="0" fontId="8" numFmtId="49" xfId="0" applyFont="1" applyNumberFormat="1"/>
    <xf borderId="0" fillId="0" fontId="2" numFmtId="164" xfId="0" applyFont="1" applyNumberFormat="1"/>
    <xf borderId="0" fillId="0" fontId="4" numFmtId="0" xfId="0" applyAlignment="1" applyFont="1">
      <alignment horizontal="right"/>
    </xf>
    <xf borderId="4" fillId="0" fontId="5" numFmtId="49" xfId="0" applyAlignment="1" applyBorder="1" applyFont="1" applyNumberFormat="1">
      <alignment horizontal="right" vertical="center"/>
    </xf>
    <xf borderId="1" fillId="2" fontId="9" numFmtId="49" xfId="0" applyBorder="1" applyFont="1" applyNumberFormat="1"/>
    <xf borderId="0" fillId="0" fontId="10" numFmtId="49" xfId="0" applyFont="1" applyNumberFormat="1"/>
    <xf borderId="0" fillId="0" fontId="11" numFmtId="49" xfId="0" applyAlignment="1" applyFont="1" applyNumberFormat="1">
      <alignment horizontal="right"/>
    </xf>
    <xf borderId="0" fillId="0" fontId="3" numFmtId="49" xfId="0" applyFont="1" applyNumberFormat="1"/>
    <xf borderId="0" fillId="0" fontId="12" numFmtId="0" xfId="0" applyAlignment="1" applyFont="1">
      <alignment horizontal="right"/>
    </xf>
    <xf borderId="0" fillId="0" fontId="12" numFmtId="0" xfId="0" applyAlignment="1" applyFont="1">
      <alignment horizontal="right" shrinkToFit="0" vertical="center" wrapText="1"/>
    </xf>
    <xf borderId="5" fillId="2" fontId="13" numFmtId="49" xfId="0" applyAlignment="1" applyBorder="1" applyFont="1" applyNumberFormat="1">
      <alignment horizontal="center" shrinkToFit="0" vertical="center" wrapText="1"/>
    </xf>
    <xf borderId="6" fillId="0" fontId="6" numFmtId="0" xfId="0" applyBorder="1" applyFont="1"/>
    <xf borderId="7" fillId="2" fontId="2" numFmtId="49" xfId="0" applyBorder="1" applyFont="1" applyNumberFormat="1"/>
    <xf borderId="8" fillId="0" fontId="6" numFmtId="0" xfId="0" applyBorder="1" applyFont="1"/>
    <xf borderId="9" fillId="0" fontId="6" numFmtId="0" xfId="0" applyBorder="1" applyFont="1"/>
    <xf borderId="0" fillId="0" fontId="12" numFmtId="0" xfId="0" applyAlignment="1" applyFont="1">
      <alignment horizontal="right" vertical="center"/>
    </xf>
    <xf borderId="7" fillId="2" fontId="14" numFmtId="49" xfId="0" applyBorder="1" applyFont="1" applyNumberFormat="1"/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0" fillId="0" fontId="2" numFmtId="49" xfId="0" applyFont="1" applyNumberFormat="1"/>
    <xf borderId="0" fillId="0" fontId="2" numFmtId="0" xfId="0" applyAlignment="1" applyFont="1">
      <alignment horizontal="right"/>
    </xf>
    <xf borderId="10" fillId="0" fontId="2" numFmtId="49" xfId="0" applyAlignment="1" applyBorder="1" applyFont="1" applyNumberFormat="1">
      <alignment vertical="center"/>
    </xf>
    <xf borderId="12" fillId="0" fontId="12" numFmtId="49" xfId="0" applyAlignment="1" applyBorder="1" applyFont="1" applyNumberFormat="1">
      <alignment horizontal="right"/>
    </xf>
    <xf borderId="2" fillId="0" fontId="2" numFmtId="49" xfId="0" applyBorder="1" applyFont="1" applyNumberFormat="1"/>
    <xf borderId="3" fillId="0" fontId="2" numFmtId="49" xfId="0" applyBorder="1" applyFont="1" applyNumberFormat="1"/>
    <xf borderId="0" fillId="0" fontId="15" numFmtId="49" xfId="0" applyAlignment="1" applyFont="1" applyNumberFormat="1">
      <alignment vertical="center"/>
    </xf>
    <xf borderId="13" fillId="3" fontId="16" numFmtId="49" xfId="0" applyAlignment="1" applyBorder="1" applyFill="1" applyFont="1" applyNumberFormat="1">
      <alignment horizontal="center" vertical="center"/>
    </xf>
    <xf borderId="14" fillId="3" fontId="16" numFmtId="49" xfId="0" applyAlignment="1" applyBorder="1" applyFont="1" applyNumberFormat="1">
      <alignment horizontal="center" shrinkToFit="0" vertical="center" wrapText="1"/>
    </xf>
    <xf borderId="7" fillId="3" fontId="16" numFmtId="49" xfId="0" applyAlignment="1" applyBorder="1" applyFont="1" applyNumberFormat="1">
      <alignment horizontal="center" vertical="center"/>
    </xf>
    <xf borderId="13" fillId="3" fontId="4" numFmtId="49" xfId="0" applyAlignment="1" applyBorder="1" applyFont="1" applyNumberFormat="1">
      <alignment horizontal="center" shrinkToFit="0" vertical="center" wrapText="1"/>
    </xf>
    <xf borderId="14" fillId="3" fontId="2" numFmtId="0" xfId="0" applyAlignment="1" applyBorder="1" applyFont="1">
      <alignment shrinkToFit="0" vertical="center" wrapText="1"/>
    </xf>
    <xf borderId="13" fillId="3" fontId="17" numFmtId="49" xfId="0" applyAlignment="1" applyBorder="1" applyFont="1" applyNumberFormat="1">
      <alignment horizontal="center" shrinkToFit="0" vertical="center" wrapText="1"/>
    </xf>
    <xf borderId="14" fillId="3" fontId="17" numFmtId="49" xfId="0" applyAlignment="1" applyBorder="1" applyFont="1" applyNumberFormat="1">
      <alignment horizontal="center" shrinkToFit="0" vertical="center" wrapText="1"/>
    </xf>
    <xf borderId="14" fillId="3" fontId="4" numFmtId="49" xfId="0" applyAlignment="1" applyBorder="1" applyFont="1" applyNumberFormat="1">
      <alignment horizontal="center" shrinkToFit="0" vertical="center" wrapText="1"/>
    </xf>
    <xf borderId="15" fillId="0" fontId="2" numFmtId="0" xfId="0" applyAlignment="1" applyBorder="1" applyFont="1">
      <alignment shrinkToFit="0" vertical="center" wrapText="1"/>
    </xf>
    <xf borderId="13" fillId="4" fontId="18" numFmtId="49" xfId="0" applyAlignment="1" applyBorder="1" applyFill="1" applyFont="1" applyNumberFormat="1">
      <alignment horizontal="center" shrinkToFit="0" vertical="top" wrapText="1"/>
    </xf>
    <xf borderId="13" fillId="5" fontId="18" numFmtId="49" xfId="0" applyAlignment="1" applyBorder="1" applyFill="1" applyFont="1" applyNumberFormat="1">
      <alignment horizontal="center" shrinkToFit="0" vertical="top" wrapText="1"/>
    </xf>
    <xf borderId="13" fillId="6" fontId="18" numFmtId="49" xfId="0" applyAlignment="1" applyBorder="1" applyFill="1" applyFont="1" applyNumberFormat="1">
      <alignment horizontal="center" shrinkToFit="0" vertical="top" wrapText="1"/>
    </xf>
    <xf borderId="13" fillId="7" fontId="18" numFmtId="49" xfId="0" applyAlignment="1" applyBorder="1" applyFill="1" applyFont="1" applyNumberFormat="1">
      <alignment horizontal="center" shrinkToFit="0" vertical="top" wrapText="1"/>
    </xf>
    <xf borderId="13" fillId="8" fontId="18" numFmtId="49" xfId="0" applyAlignment="1" applyBorder="1" applyFill="1" applyFont="1" applyNumberFormat="1">
      <alignment horizontal="center" shrinkToFit="0" vertical="top" wrapText="1"/>
    </xf>
    <xf borderId="13" fillId="9" fontId="18" numFmtId="49" xfId="0" applyAlignment="1" applyBorder="1" applyFill="1" applyFont="1" applyNumberFormat="1">
      <alignment horizontal="center" shrinkToFit="0" vertical="top" wrapText="1"/>
    </xf>
    <xf borderId="13" fillId="10" fontId="19" numFmtId="49" xfId="0" applyAlignment="1" applyBorder="1" applyFill="1" applyFont="1" applyNumberFormat="1">
      <alignment horizontal="center" shrinkToFit="0" vertical="top" wrapText="1"/>
    </xf>
    <xf borderId="13" fillId="11" fontId="18" numFmtId="49" xfId="0" applyAlignment="1" applyBorder="1" applyFill="1" applyFont="1" applyNumberFormat="1">
      <alignment horizontal="center" shrinkToFit="0" vertical="top" wrapText="1"/>
    </xf>
    <xf borderId="16" fillId="12" fontId="18" numFmtId="49" xfId="0" applyAlignment="1" applyBorder="1" applyFill="1" applyFont="1" applyNumberFormat="1">
      <alignment horizontal="center" shrinkToFit="0" vertical="top" wrapText="1"/>
    </xf>
    <xf borderId="17" fillId="13" fontId="18" numFmtId="49" xfId="0" applyAlignment="1" applyBorder="1" applyFill="1" applyFont="1" applyNumberFormat="1">
      <alignment horizontal="center" shrinkToFit="0" vertical="top" wrapText="1"/>
    </xf>
    <xf borderId="13" fillId="14" fontId="19" numFmtId="49" xfId="0" applyAlignment="1" applyBorder="1" applyFill="1" applyFont="1" applyNumberFormat="1">
      <alignment horizontal="center" shrinkToFit="0" vertical="top" wrapText="1"/>
    </xf>
    <xf borderId="13" fillId="15" fontId="19" numFmtId="49" xfId="0" applyAlignment="1" applyBorder="1" applyFill="1" applyFont="1" applyNumberFormat="1">
      <alignment horizontal="center" shrinkToFit="0" vertical="top" wrapText="1"/>
    </xf>
    <xf borderId="13" fillId="16" fontId="18" numFmtId="49" xfId="0" applyAlignment="1" applyBorder="1" applyFill="1" applyFont="1" applyNumberFormat="1">
      <alignment horizontal="center" shrinkToFit="0" vertical="top" wrapText="1"/>
    </xf>
    <xf borderId="18" fillId="0" fontId="2" numFmtId="0" xfId="0" applyBorder="1" applyFont="1"/>
    <xf borderId="19" fillId="0" fontId="2" numFmtId="0" xfId="0" applyBorder="1" applyFont="1"/>
    <xf borderId="4" fillId="0" fontId="2" numFmtId="0" xfId="0" applyBorder="1" applyFont="1"/>
    <xf borderId="20" fillId="4" fontId="20" numFmtId="0" xfId="0" applyBorder="1" applyFont="1"/>
    <xf borderId="20" fillId="5" fontId="20" numFmtId="0" xfId="0" applyBorder="1" applyFont="1"/>
    <xf borderId="20" fillId="6" fontId="20" numFmtId="0" xfId="0" applyBorder="1" applyFont="1"/>
    <xf borderId="20" fillId="7" fontId="20" numFmtId="0" xfId="0" applyBorder="1" applyFont="1"/>
    <xf borderId="20" fillId="8" fontId="20" numFmtId="0" xfId="0" applyBorder="1" applyFont="1"/>
    <xf borderId="20" fillId="9" fontId="20" numFmtId="0" xfId="0" applyBorder="1" applyFont="1"/>
    <xf borderId="20" fillId="10" fontId="2" numFmtId="0" xfId="0" applyBorder="1" applyFont="1"/>
    <xf borderId="20" fillId="11" fontId="20" numFmtId="0" xfId="0" applyBorder="1" applyFont="1"/>
    <xf borderId="21" fillId="12" fontId="20" numFmtId="0" xfId="0" applyBorder="1" applyFont="1"/>
    <xf borderId="22" fillId="13" fontId="21" numFmtId="0" xfId="0" applyAlignment="1" applyBorder="1" applyFont="1">
      <alignment horizontal="center"/>
    </xf>
    <xf borderId="20" fillId="14" fontId="2" numFmtId="0" xfId="0" applyBorder="1" applyFont="1"/>
    <xf borderId="20" fillId="16" fontId="20" numFmtId="0" xfId="0" applyBorder="1" applyFont="1"/>
    <xf borderId="23" fillId="17" fontId="22" numFmtId="0" xfId="0" applyAlignment="1" applyBorder="1" applyFill="1" applyFont="1">
      <alignment horizontal="center"/>
    </xf>
    <xf borderId="24" fillId="17" fontId="22" numFmtId="49" xfId="0" applyAlignment="1" applyBorder="1" applyFont="1" applyNumberFormat="1">
      <alignment horizontal="center"/>
    </xf>
    <xf borderId="25" fillId="17" fontId="22" numFmtId="49" xfId="0" applyAlignment="1" applyBorder="1" applyFont="1" applyNumberFormat="1">
      <alignment horizontal="center"/>
    </xf>
    <xf borderId="26" fillId="0" fontId="6" numFmtId="0" xfId="0" applyBorder="1" applyFont="1"/>
    <xf borderId="27" fillId="0" fontId="6" numFmtId="0" xfId="0" applyBorder="1" applyFont="1"/>
    <xf borderId="24" fillId="17" fontId="22" numFmtId="0" xfId="0" applyAlignment="1" applyBorder="1" applyFont="1">
      <alignment horizontal="center"/>
    </xf>
    <xf borderId="24" fillId="17" fontId="23" numFmtId="0" xfId="0" applyBorder="1" applyFont="1"/>
    <xf borderId="24" fillId="17" fontId="2" numFmtId="0" xfId="0" applyBorder="1" applyFont="1"/>
    <xf borderId="24" fillId="17" fontId="24" numFmtId="165" xfId="0" applyAlignment="1" applyBorder="1" applyFont="1" applyNumberFormat="1">
      <alignment horizontal="right" readingOrder="0"/>
    </xf>
    <xf borderId="24" fillId="17" fontId="25" numFmtId="165" xfId="0" applyAlignment="1" applyBorder="1" applyFont="1" applyNumberFormat="1">
      <alignment horizontal="right"/>
    </xf>
    <xf borderId="24" fillId="0" fontId="2" numFmtId="0" xfId="0" applyBorder="1" applyFont="1"/>
    <xf borderId="24" fillId="4" fontId="26" numFmtId="0" xfId="0" applyAlignment="1" applyBorder="1" applyFont="1">
      <alignment horizontal="center" vertical="center"/>
    </xf>
    <xf borderId="24" fillId="5" fontId="27" numFmtId="0" xfId="0" applyAlignment="1" applyBorder="1" applyFont="1">
      <alignment horizontal="center" readingOrder="0" vertical="center"/>
    </xf>
    <xf borderId="24" fillId="6" fontId="26" numFmtId="0" xfId="0" applyAlignment="1" applyBorder="1" applyFont="1">
      <alignment horizontal="center" vertical="center"/>
    </xf>
    <xf borderId="24" fillId="7" fontId="26" numFmtId="0" xfId="0" applyAlignment="1" applyBorder="1" applyFont="1">
      <alignment horizontal="center" vertical="center"/>
    </xf>
    <xf borderId="24" fillId="8" fontId="26" numFmtId="0" xfId="0" applyAlignment="1" applyBorder="1" applyFont="1">
      <alignment horizontal="center" vertical="center"/>
    </xf>
    <xf borderId="24" fillId="9" fontId="26" numFmtId="0" xfId="0" applyAlignment="1" applyBorder="1" applyFont="1">
      <alignment horizontal="center" vertical="center"/>
    </xf>
    <xf borderId="24" fillId="10" fontId="28" numFmtId="0" xfId="0" applyAlignment="1" applyBorder="1" applyFont="1">
      <alignment horizontal="center" vertical="center"/>
    </xf>
    <xf borderId="24" fillId="11" fontId="26" numFmtId="0" xfId="0" applyAlignment="1" applyBorder="1" applyFont="1">
      <alignment horizontal="center" vertical="center"/>
    </xf>
    <xf borderId="28" fillId="12" fontId="26" numFmtId="0" xfId="0" applyAlignment="1" applyBorder="1" applyFont="1">
      <alignment horizontal="center" vertical="center"/>
    </xf>
    <xf borderId="29" fillId="13" fontId="26" numFmtId="0" xfId="0" applyAlignment="1" applyBorder="1" applyFont="1">
      <alignment horizontal="center" vertical="center"/>
    </xf>
    <xf borderId="24" fillId="14" fontId="28" numFmtId="0" xfId="0" applyAlignment="1" applyBorder="1" applyFont="1">
      <alignment horizontal="center" vertical="center"/>
    </xf>
    <xf borderId="24" fillId="0" fontId="28" numFmtId="0" xfId="0" applyAlignment="1" applyBorder="1" applyFont="1">
      <alignment horizontal="center" vertical="center"/>
    </xf>
    <xf borderId="30" fillId="16" fontId="26" numFmtId="0" xfId="0" applyAlignment="1" applyBorder="1" applyFont="1">
      <alignment horizontal="center" vertical="center"/>
    </xf>
    <xf borderId="31" fillId="17" fontId="22" numFmtId="0" xfId="0" applyAlignment="1" applyBorder="1" applyFont="1">
      <alignment horizontal="center"/>
    </xf>
    <xf borderId="13" fillId="17" fontId="22" numFmtId="49" xfId="0" applyAlignment="1" applyBorder="1" applyFont="1" applyNumberFormat="1">
      <alignment horizontal="center"/>
    </xf>
    <xf borderId="1" fillId="17" fontId="22" numFmtId="49" xfId="0" applyAlignment="1" applyBorder="1" applyFont="1" applyNumberFormat="1">
      <alignment horizontal="center"/>
    </xf>
    <xf borderId="13" fillId="17" fontId="22" numFmtId="0" xfId="0" applyAlignment="1" applyBorder="1" applyFont="1">
      <alignment horizontal="center"/>
    </xf>
    <xf borderId="13" fillId="17" fontId="23" numFmtId="0" xfId="0" applyBorder="1" applyFont="1"/>
    <xf borderId="13" fillId="17" fontId="2" numFmtId="0" xfId="0" applyBorder="1" applyFont="1"/>
    <xf borderId="13" fillId="17" fontId="24" numFmtId="165" xfId="0" applyAlignment="1" applyBorder="1" applyFont="1" applyNumberFormat="1">
      <alignment horizontal="right" readingOrder="0"/>
    </xf>
    <xf borderId="13" fillId="17" fontId="25" numFmtId="165" xfId="0" applyAlignment="1" applyBorder="1" applyFont="1" applyNumberFormat="1">
      <alignment horizontal="right"/>
    </xf>
    <xf borderId="15" fillId="0" fontId="2" numFmtId="0" xfId="0" applyBorder="1" applyFont="1"/>
    <xf borderId="14" fillId="4" fontId="26" numFmtId="0" xfId="0" applyAlignment="1" applyBorder="1" applyFont="1">
      <alignment horizontal="center" vertical="center"/>
    </xf>
    <xf borderId="14" fillId="5" fontId="26" numFmtId="0" xfId="0" applyAlignment="1" applyBorder="1" applyFont="1">
      <alignment horizontal="center" vertical="center"/>
    </xf>
    <xf borderId="14" fillId="6" fontId="26" numFmtId="0" xfId="0" applyAlignment="1" applyBorder="1" applyFont="1">
      <alignment horizontal="center" vertical="center"/>
    </xf>
    <xf borderId="14" fillId="7" fontId="26" numFmtId="0" xfId="0" applyAlignment="1" applyBorder="1" applyFont="1">
      <alignment horizontal="center" vertical="center"/>
    </xf>
    <xf borderId="14" fillId="8" fontId="26" numFmtId="0" xfId="0" applyAlignment="1" applyBorder="1" applyFont="1">
      <alignment horizontal="center" vertical="center"/>
    </xf>
    <xf borderId="14" fillId="9" fontId="26" numFmtId="0" xfId="0" applyAlignment="1" applyBorder="1" applyFont="1">
      <alignment horizontal="center" vertical="center"/>
    </xf>
    <xf borderId="14" fillId="10" fontId="28" numFmtId="0" xfId="0" applyAlignment="1" applyBorder="1" applyFont="1">
      <alignment horizontal="center" vertical="center"/>
    </xf>
    <xf borderId="14" fillId="11" fontId="26" numFmtId="0" xfId="0" applyAlignment="1" applyBorder="1" applyFont="1">
      <alignment horizontal="center" vertical="center"/>
    </xf>
    <xf borderId="32" fillId="12" fontId="26" numFmtId="0" xfId="0" applyAlignment="1" applyBorder="1" applyFont="1">
      <alignment horizontal="center" vertical="center"/>
    </xf>
    <xf borderId="33" fillId="13" fontId="26" numFmtId="0" xfId="0" applyAlignment="1" applyBorder="1" applyFont="1">
      <alignment horizontal="center" vertical="center"/>
    </xf>
    <xf borderId="14" fillId="14" fontId="28" numFmtId="0" xfId="0" applyAlignment="1" applyBorder="1" applyFont="1">
      <alignment horizontal="center" vertical="center"/>
    </xf>
    <xf borderId="15" fillId="0" fontId="28" numFmtId="0" xfId="0" applyAlignment="1" applyBorder="1" applyFont="1">
      <alignment horizontal="center" vertical="center"/>
    </xf>
    <xf borderId="34" fillId="16" fontId="26" numFmtId="0" xfId="0" applyAlignment="1" applyBorder="1" applyFont="1">
      <alignment horizontal="center" vertical="center"/>
    </xf>
    <xf borderId="13" fillId="0" fontId="2" numFmtId="0" xfId="0" applyBorder="1" applyFont="1"/>
    <xf borderId="13" fillId="4" fontId="26" numFmtId="0" xfId="0" applyAlignment="1" applyBorder="1" applyFont="1">
      <alignment horizontal="center" vertical="center"/>
    </xf>
    <xf borderId="13" fillId="5" fontId="26" numFmtId="0" xfId="0" applyAlignment="1" applyBorder="1" applyFont="1">
      <alignment horizontal="center" vertical="center"/>
    </xf>
    <xf borderId="13" fillId="6" fontId="26" numFmtId="0" xfId="0" applyAlignment="1" applyBorder="1" applyFont="1">
      <alignment horizontal="center" vertical="center"/>
    </xf>
    <xf borderId="13" fillId="7" fontId="26" numFmtId="0" xfId="0" applyAlignment="1" applyBorder="1" applyFont="1">
      <alignment horizontal="center" vertical="center"/>
    </xf>
    <xf borderId="13" fillId="8" fontId="26" numFmtId="0" xfId="0" applyAlignment="1" applyBorder="1" applyFont="1">
      <alignment horizontal="center" vertical="center"/>
    </xf>
    <xf borderId="13" fillId="9" fontId="26" numFmtId="0" xfId="0" applyAlignment="1" applyBorder="1" applyFont="1">
      <alignment horizontal="center" vertical="center"/>
    </xf>
    <xf borderId="13" fillId="10" fontId="28" numFmtId="0" xfId="0" applyAlignment="1" applyBorder="1" applyFont="1">
      <alignment horizontal="center" vertical="center"/>
    </xf>
    <xf borderId="13" fillId="11" fontId="26" numFmtId="0" xfId="0" applyAlignment="1" applyBorder="1" applyFont="1">
      <alignment horizontal="center" vertical="center"/>
    </xf>
    <xf borderId="16" fillId="12" fontId="26" numFmtId="0" xfId="0" applyAlignment="1" applyBorder="1" applyFont="1">
      <alignment horizontal="center" vertical="center"/>
    </xf>
    <xf borderId="17" fillId="13" fontId="26" numFmtId="0" xfId="0" applyAlignment="1" applyBorder="1" applyFont="1">
      <alignment horizontal="center" vertical="center"/>
    </xf>
    <xf borderId="13" fillId="14" fontId="28" numFmtId="0" xfId="0" applyAlignment="1" applyBorder="1" applyFont="1">
      <alignment horizontal="center" vertical="center"/>
    </xf>
    <xf borderId="13" fillId="0" fontId="28" numFmtId="0" xfId="0" applyAlignment="1" applyBorder="1" applyFont="1">
      <alignment horizontal="center" vertical="center"/>
    </xf>
    <xf borderId="35" fillId="16" fontId="26" numFmtId="0" xfId="0" applyAlignment="1" applyBorder="1" applyFont="1">
      <alignment horizontal="center" vertical="center"/>
    </xf>
    <xf borderId="14" fillId="17" fontId="22" numFmtId="49" xfId="0" applyAlignment="1" applyBorder="1" applyFont="1" applyNumberFormat="1">
      <alignment horizontal="center"/>
    </xf>
    <xf borderId="14" fillId="17" fontId="22" numFmtId="0" xfId="0" applyAlignment="1" applyBorder="1" applyFont="1">
      <alignment horizontal="center"/>
    </xf>
    <xf borderId="31" fillId="18" fontId="22" numFmtId="0" xfId="0" applyAlignment="1" applyBorder="1" applyFill="1" applyFont="1">
      <alignment horizontal="center"/>
    </xf>
    <xf borderId="13" fillId="18" fontId="22" numFmtId="49" xfId="0" applyAlignment="1" applyBorder="1" applyFont="1" applyNumberFormat="1">
      <alignment horizontal="center"/>
    </xf>
    <xf borderId="1" fillId="18" fontId="22" numFmtId="49" xfId="0" applyAlignment="1" applyBorder="1" applyFont="1" applyNumberFormat="1">
      <alignment horizontal="center"/>
    </xf>
    <xf borderId="13" fillId="18" fontId="22" numFmtId="0" xfId="0" applyAlignment="1" applyBorder="1" applyFont="1">
      <alignment horizontal="center"/>
    </xf>
    <xf borderId="13" fillId="18" fontId="23" numFmtId="0" xfId="0" applyBorder="1" applyFont="1"/>
    <xf borderId="13" fillId="18" fontId="2" numFmtId="0" xfId="0" applyBorder="1" applyFont="1"/>
    <xf borderId="13" fillId="18" fontId="24" numFmtId="165" xfId="0" applyAlignment="1" applyBorder="1" applyFont="1" applyNumberFormat="1">
      <alignment horizontal="right" readingOrder="0"/>
    </xf>
    <xf borderId="13" fillId="18" fontId="25" numFmtId="165" xfId="0" applyAlignment="1" applyBorder="1" applyFont="1" applyNumberFormat="1">
      <alignment horizontal="right"/>
    </xf>
    <xf borderId="31" fillId="19" fontId="22" numFmtId="0" xfId="0" applyAlignment="1" applyBorder="1" applyFill="1" applyFont="1">
      <alignment horizontal="center"/>
    </xf>
    <xf borderId="13" fillId="19" fontId="22" numFmtId="49" xfId="0" applyAlignment="1" applyBorder="1" applyFont="1" applyNumberFormat="1">
      <alignment horizontal="center"/>
    </xf>
    <xf borderId="1" fillId="19" fontId="22" numFmtId="49" xfId="0" applyAlignment="1" applyBorder="1" applyFont="1" applyNumberFormat="1">
      <alignment horizontal="center"/>
    </xf>
    <xf borderId="13" fillId="19" fontId="23" numFmtId="0" xfId="0" applyBorder="1" applyFont="1"/>
    <xf borderId="13" fillId="19" fontId="22" numFmtId="0" xfId="0" applyAlignment="1" applyBorder="1" applyFont="1">
      <alignment horizontal="center"/>
    </xf>
    <xf borderId="13" fillId="19" fontId="2" numFmtId="0" xfId="0" applyBorder="1" applyFont="1"/>
    <xf borderId="13" fillId="19" fontId="24" numFmtId="165" xfId="0" applyAlignment="1" applyBorder="1" applyFont="1" applyNumberFormat="1">
      <alignment horizontal="right" readingOrder="0"/>
    </xf>
    <xf borderId="13" fillId="19" fontId="25" numFmtId="165" xfId="0" applyAlignment="1" applyBorder="1" applyFont="1" applyNumberFormat="1">
      <alignment horizontal="right"/>
    </xf>
    <xf borderId="13" fillId="19" fontId="23" numFmtId="166" xfId="0" applyBorder="1" applyFont="1" applyNumberFormat="1"/>
    <xf borderId="13" fillId="19" fontId="23" numFmtId="167" xfId="0" applyBorder="1" applyFont="1" applyNumberFormat="1"/>
    <xf borderId="13" fillId="0" fontId="2" numFmtId="167" xfId="0" applyBorder="1" applyFont="1" applyNumberFormat="1"/>
    <xf borderId="31" fillId="20" fontId="22" numFmtId="0" xfId="0" applyAlignment="1" applyBorder="1" applyFill="1" applyFont="1">
      <alignment horizontal="center"/>
    </xf>
    <xf borderId="13" fillId="20" fontId="22" numFmtId="49" xfId="0" applyAlignment="1" applyBorder="1" applyFont="1" applyNumberFormat="1">
      <alignment horizontal="center"/>
    </xf>
    <xf borderId="1" fillId="20" fontId="22" numFmtId="49" xfId="0" applyAlignment="1" applyBorder="1" applyFont="1" applyNumberFormat="1">
      <alignment horizontal="center"/>
    </xf>
    <xf borderId="13" fillId="20" fontId="23" numFmtId="0" xfId="0" applyBorder="1" applyFont="1"/>
    <xf borderId="13" fillId="20" fontId="23" numFmtId="166" xfId="0" applyBorder="1" applyFont="1" applyNumberFormat="1"/>
    <xf borderId="13" fillId="20" fontId="22" numFmtId="0" xfId="0" applyAlignment="1" applyBorder="1" applyFont="1">
      <alignment horizontal="center"/>
    </xf>
    <xf borderId="13" fillId="20" fontId="23" numFmtId="167" xfId="0" applyBorder="1" applyFont="1" applyNumberFormat="1"/>
    <xf borderId="13" fillId="20" fontId="2" numFmtId="0" xfId="0" applyBorder="1" applyFont="1"/>
    <xf borderId="13" fillId="20" fontId="24" numFmtId="165" xfId="0" applyAlignment="1" applyBorder="1" applyFont="1" applyNumberFormat="1">
      <alignment horizontal="right" readingOrder="0"/>
    </xf>
    <xf borderId="13" fillId="20" fontId="25" numFmtId="165" xfId="0" applyAlignment="1" applyBorder="1" applyFont="1" applyNumberFormat="1">
      <alignment horizontal="right"/>
    </xf>
    <xf borderId="31" fillId="21" fontId="22" numFmtId="0" xfId="0" applyAlignment="1" applyBorder="1" applyFill="1" applyFont="1">
      <alignment horizontal="center"/>
    </xf>
    <xf borderId="13" fillId="21" fontId="22" numFmtId="49" xfId="0" applyAlignment="1" applyBorder="1" applyFont="1" applyNumberFormat="1">
      <alignment horizontal="center"/>
    </xf>
    <xf borderId="1" fillId="21" fontId="22" numFmtId="49" xfId="0" applyAlignment="1" applyBorder="1" applyFont="1" applyNumberFormat="1">
      <alignment horizontal="center"/>
    </xf>
    <xf borderId="13" fillId="21" fontId="23" numFmtId="0" xfId="0" applyBorder="1" applyFont="1"/>
    <xf borderId="13" fillId="21" fontId="22" numFmtId="166" xfId="0" applyAlignment="1" applyBorder="1" applyFont="1" applyNumberFormat="1">
      <alignment horizontal="center"/>
    </xf>
    <xf borderId="13" fillId="21" fontId="22" numFmtId="0" xfId="0" applyAlignment="1" applyBorder="1" applyFont="1">
      <alignment horizontal="center"/>
    </xf>
    <xf borderId="13" fillId="21" fontId="23" numFmtId="167" xfId="0" applyBorder="1" applyFont="1" applyNumberFormat="1"/>
    <xf borderId="13" fillId="21" fontId="2" numFmtId="0" xfId="0" applyBorder="1" applyFont="1"/>
    <xf borderId="13" fillId="21" fontId="24" numFmtId="165" xfId="0" applyAlignment="1" applyBorder="1" applyFont="1" applyNumberFormat="1">
      <alignment horizontal="right" readingOrder="0"/>
    </xf>
    <xf borderId="13" fillId="21" fontId="25" numFmtId="165" xfId="0" applyAlignment="1" applyBorder="1" applyFont="1" applyNumberFormat="1">
      <alignment horizontal="right"/>
    </xf>
    <xf borderId="13" fillId="21" fontId="24" numFmtId="165" xfId="0" applyAlignment="1" applyBorder="1" applyFont="1" applyNumberFormat="1">
      <alignment readingOrder="0"/>
    </xf>
    <xf borderId="31" fillId="22" fontId="22" numFmtId="0" xfId="0" applyAlignment="1" applyBorder="1" applyFill="1" applyFont="1">
      <alignment horizontal="center"/>
    </xf>
    <xf borderId="13" fillId="22" fontId="22" numFmtId="49" xfId="0" applyAlignment="1" applyBorder="1" applyFont="1" applyNumberFormat="1">
      <alignment horizontal="center"/>
    </xf>
    <xf borderId="1" fillId="22" fontId="22" numFmtId="49" xfId="0" applyAlignment="1" applyBorder="1" applyFont="1" applyNumberFormat="1">
      <alignment horizontal="center"/>
    </xf>
    <xf borderId="13" fillId="22" fontId="23" numFmtId="0" xfId="0" applyBorder="1" applyFont="1"/>
    <xf borderId="13" fillId="22" fontId="22" numFmtId="166" xfId="0" applyAlignment="1" applyBorder="1" applyFont="1" applyNumberFormat="1">
      <alignment horizontal="center"/>
    </xf>
    <xf borderId="13" fillId="22" fontId="22" numFmtId="0" xfId="0" applyAlignment="1" applyBorder="1" applyFont="1">
      <alignment horizontal="center"/>
    </xf>
    <xf borderId="13" fillId="22" fontId="23" numFmtId="167" xfId="0" applyBorder="1" applyFont="1" applyNumberFormat="1"/>
    <xf borderId="13" fillId="22" fontId="2" numFmtId="0" xfId="0" applyBorder="1" applyFont="1"/>
    <xf borderId="13" fillId="22" fontId="24" numFmtId="165" xfId="0" applyAlignment="1" applyBorder="1" applyFont="1" applyNumberFormat="1">
      <alignment horizontal="right" readingOrder="0"/>
    </xf>
    <xf borderId="13" fillId="22" fontId="25" numFmtId="165" xfId="0" applyAlignment="1" applyBorder="1" applyFont="1" applyNumberFormat="1">
      <alignment horizontal="right"/>
    </xf>
    <xf borderId="31" fillId="23" fontId="22" numFmtId="0" xfId="0" applyAlignment="1" applyBorder="1" applyFill="1" applyFont="1">
      <alignment horizontal="center"/>
    </xf>
    <xf borderId="13" fillId="23" fontId="22" numFmtId="49" xfId="0" applyAlignment="1" applyBorder="1" applyFont="1" applyNumberFormat="1">
      <alignment horizontal="center"/>
    </xf>
    <xf borderId="1" fillId="23" fontId="22" numFmtId="49" xfId="0" applyAlignment="1" applyBorder="1" applyFont="1" applyNumberFormat="1">
      <alignment horizontal="center"/>
    </xf>
    <xf borderId="13" fillId="23" fontId="22" numFmtId="0" xfId="0" applyAlignment="1" applyBorder="1" applyFont="1">
      <alignment horizontal="center"/>
    </xf>
    <xf borderId="13" fillId="23" fontId="22" numFmtId="166" xfId="0" applyAlignment="1" applyBorder="1" applyFont="1" applyNumberFormat="1">
      <alignment horizontal="center"/>
    </xf>
    <xf borderId="13" fillId="23" fontId="23" numFmtId="167" xfId="0" applyBorder="1" applyFont="1" applyNumberFormat="1"/>
    <xf borderId="13" fillId="23" fontId="2" numFmtId="0" xfId="0" applyBorder="1" applyFont="1"/>
    <xf borderId="13" fillId="23" fontId="24" numFmtId="165" xfId="0" applyAlignment="1" applyBorder="1" applyFont="1" applyNumberFormat="1">
      <alignment horizontal="right" readingOrder="0"/>
    </xf>
    <xf borderId="13" fillId="23" fontId="25" numFmtId="165" xfId="0" applyAlignment="1" applyBorder="1" applyFont="1" applyNumberFormat="1">
      <alignment horizontal="right"/>
    </xf>
    <xf borderId="1" fillId="23" fontId="23" numFmtId="0" xfId="0" applyAlignment="1" applyBorder="1" applyFont="1">
      <alignment horizontal="center"/>
    </xf>
    <xf borderId="13" fillId="23" fontId="23" numFmtId="0" xfId="0" applyBorder="1" applyFont="1"/>
    <xf borderId="31" fillId="24" fontId="22" numFmtId="0" xfId="0" applyAlignment="1" applyBorder="1" applyFill="1" applyFont="1">
      <alignment horizontal="center"/>
    </xf>
    <xf borderId="13" fillId="24" fontId="22" numFmtId="49" xfId="0" applyAlignment="1" applyBorder="1" applyFont="1" applyNumberFormat="1">
      <alignment horizontal="center"/>
    </xf>
    <xf borderId="1" fillId="24" fontId="22" numFmtId="49" xfId="0" applyAlignment="1" applyBorder="1" applyFont="1" applyNumberFormat="1">
      <alignment horizontal="center"/>
    </xf>
    <xf borderId="13" fillId="24" fontId="23" numFmtId="0" xfId="0" applyBorder="1" applyFont="1"/>
    <xf borderId="13" fillId="24" fontId="22" numFmtId="166" xfId="0" applyAlignment="1" applyBorder="1" applyFont="1" applyNumberFormat="1">
      <alignment horizontal="center"/>
    </xf>
    <xf borderId="13" fillId="24" fontId="22" numFmtId="0" xfId="0" applyAlignment="1" applyBorder="1" applyFont="1">
      <alignment horizontal="center"/>
    </xf>
    <xf borderId="13" fillId="24" fontId="23" numFmtId="167" xfId="0" applyBorder="1" applyFont="1" applyNumberFormat="1"/>
    <xf borderId="13" fillId="24" fontId="2" numFmtId="0" xfId="0" applyBorder="1" applyFont="1"/>
    <xf borderId="13" fillId="24" fontId="24" numFmtId="165" xfId="0" applyAlignment="1" applyBorder="1" applyFont="1" applyNumberFormat="1">
      <alignment horizontal="right" readingOrder="0"/>
    </xf>
    <xf borderId="13" fillId="24" fontId="25" numFmtId="165" xfId="0" applyAlignment="1" applyBorder="1" applyFont="1" applyNumberFormat="1">
      <alignment horizontal="right"/>
    </xf>
    <xf borderId="31" fillId="25" fontId="22" numFmtId="0" xfId="0" applyAlignment="1" applyBorder="1" applyFill="1" applyFont="1">
      <alignment horizontal="center"/>
    </xf>
    <xf borderId="13" fillId="25" fontId="22" numFmtId="49" xfId="0" applyAlignment="1" applyBorder="1" applyFont="1" applyNumberFormat="1">
      <alignment horizontal="center"/>
    </xf>
    <xf borderId="1" fillId="25" fontId="22" numFmtId="49" xfId="0" applyAlignment="1" applyBorder="1" applyFont="1" applyNumberFormat="1">
      <alignment horizontal="center"/>
    </xf>
    <xf borderId="13" fillId="25" fontId="22" numFmtId="0" xfId="0" applyAlignment="1" applyBorder="1" applyFont="1">
      <alignment horizontal="center"/>
    </xf>
    <xf borderId="13" fillId="25" fontId="22" numFmtId="166" xfId="0" applyAlignment="1" applyBorder="1" applyFont="1" applyNumberFormat="1">
      <alignment horizontal="center"/>
    </xf>
    <xf borderId="13" fillId="25" fontId="23" numFmtId="167" xfId="0" applyBorder="1" applyFont="1" applyNumberFormat="1"/>
    <xf borderId="13" fillId="25" fontId="2" numFmtId="0" xfId="0" applyBorder="1" applyFont="1"/>
    <xf borderId="13" fillId="25" fontId="24" numFmtId="165" xfId="0" applyAlignment="1" applyBorder="1" applyFont="1" applyNumberFormat="1">
      <alignment horizontal="right" readingOrder="0"/>
    </xf>
    <xf borderId="13" fillId="25" fontId="25" numFmtId="165" xfId="0" applyAlignment="1" applyBorder="1" applyFont="1" applyNumberFormat="1">
      <alignment horizontal="right"/>
    </xf>
    <xf borderId="31" fillId="26" fontId="22" numFmtId="0" xfId="0" applyAlignment="1" applyBorder="1" applyFill="1" applyFont="1">
      <alignment horizontal="center"/>
    </xf>
    <xf borderId="13" fillId="26" fontId="22" numFmtId="49" xfId="0" applyAlignment="1" applyBorder="1" applyFont="1" applyNumberFormat="1">
      <alignment horizontal="center"/>
    </xf>
    <xf borderId="1" fillId="26" fontId="22" numFmtId="49" xfId="0" applyAlignment="1" applyBorder="1" applyFont="1" applyNumberFormat="1">
      <alignment horizontal="center"/>
    </xf>
    <xf borderId="13" fillId="26" fontId="22" numFmtId="0" xfId="0" applyAlignment="1" applyBorder="1" applyFont="1">
      <alignment horizontal="center"/>
    </xf>
    <xf borderId="13" fillId="26" fontId="22" numFmtId="166" xfId="0" applyAlignment="1" applyBorder="1" applyFont="1" applyNumberFormat="1">
      <alignment horizontal="center"/>
    </xf>
    <xf borderId="13" fillId="26" fontId="23" numFmtId="167" xfId="0" applyBorder="1" applyFont="1" applyNumberFormat="1"/>
    <xf borderId="13" fillId="26" fontId="2" numFmtId="0" xfId="0" applyBorder="1" applyFont="1"/>
    <xf borderId="13" fillId="26" fontId="24" numFmtId="165" xfId="0" applyAlignment="1" applyBorder="1" applyFont="1" applyNumberFormat="1">
      <alignment horizontal="right" readingOrder="0"/>
    </xf>
    <xf borderId="13" fillId="26" fontId="25" numFmtId="165" xfId="0" applyAlignment="1" applyBorder="1" applyFont="1" applyNumberFormat="1">
      <alignment horizontal="right"/>
    </xf>
    <xf borderId="13" fillId="26" fontId="23" numFmtId="0" xfId="0" applyBorder="1" applyFont="1"/>
    <xf borderId="7" fillId="26" fontId="22" numFmtId="49" xfId="0" applyAlignment="1" applyBorder="1" applyFont="1" applyNumberFormat="1">
      <alignment horizontal="center"/>
    </xf>
    <xf borderId="36" fillId="0" fontId="6" numFmtId="0" xfId="0" applyBorder="1" applyFont="1"/>
    <xf borderId="37" fillId="26" fontId="22" numFmtId="49" xfId="0" applyAlignment="1" applyBorder="1" applyFont="1" applyNumberFormat="1">
      <alignment horizontal="center"/>
    </xf>
    <xf borderId="38" fillId="26" fontId="22" numFmtId="0" xfId="0" applyAlignment="1" applyBorder="1" applyFont="1">
      <alignment horizontal="center"/>
    </xf>
    <xf borderId="20" fillId="26" fontId="22" numFmtId="0" xfId="0" applyAlignment="1" applyBorder="1" applyFont="1">
      <alignment horizontal="center"/>
    </xf>
    <xf borderId="20" fillId="26" fontId="22" numFmtId="166" xfId="0" applyAlignment="1" applyBorder="1" applyFont="1" applyNumberFormat="1">
      <alignment horizontal="center"/>
    </xf>
    <xf borderId="20" fillId="26" fontId="23" numFmtId="167" xfId="0" applyBorder="1" applyFont="1" applyNumberFormat="1"/>
    <xf borderId="20" fillId="26" fontId="2" numFmtId="0" xfId="0" applyBorder="1" applyFont="1"/>
    <xf borderId="20" fillId="26" fontId="24" numFmtId="165" xfId="0" applyAlignment="1" applyBorder="1" applyFont="1" applyNumberFormat="1">
      <alignment horizontal="right" readingOrder="0"/>
    </xf>
    <xf borderId="20" fillId="26" fontId="25" numFmtId="165" xfId="0" applyAlignment="1" applyBorder="1" applyFont="1" applyNumberFormat="1">
      <alignment horizontal="right"/>
    </xf>
    <xf borderId="31" fillId="0" fontId="22" numFmtId="0" xfId="0" applyAlignment="1" applyBorder="1" applyFont="1">
      <alignment horizontal="center"/>
    </xf>
    <xf borderId="13" fillId="0" fontId="22" numFmtId="49" xfId="0" applyAlignment="1" applyBorder="1" applyFont="1" applyNumberFormat="1">
      <alignment horizontal="center"/>
    </xf>
    <xf borderId="1" fillId="0" fontId="22" numFmtId="49" xfId="0" applyAlignment="1" applyBorder="1" applyFont="1" applyNumberFormat="1">
      <alignment horizontal="center"/>
    </xf>
    <xf borderId="18" fillId="0" fontId="22" numFmtId="0" xfId="0" applyAlignment="1" applyBorder="1" applyFont="1">
      <alignment horizontal="center"/>
    </xf>
    <xf borderId="18" fillId="0" fontId="22" numFmtId="166" xfId="0" applyAlignment="1" applyBorder="1" applyFont="1" applyNumberFormat="1">
      <alignment horizontal="center"/>
    </xf>
    <xf borderId="18" fillId="0" fontId="23" numFmtId="167" xfId="0" applyBorder="1" applyFont="1" applyNumberFormat="1"/>
    <xf borderId="18" fillId="0" fontId="24" numFmtId="165" xfId="0" applyAlignment="1" applyBorder="1" applyFont="1" applyNumberFormat="1">
      <alignment horizontal="right" readingOrder="0"/>
    </xf>
    <xf borderId="18" fillId="0" fontId="25" numFmtId="165" xfId="0" applyAlignment="1" applyBorder="1" applyFont="1" applyNumberFormat="1">
      <alignment horizontal="right"/>
    </xf>
    <xf borderId="31" fillId="27" fontId="22" numFmtId="0" xfId="0" applyAlignment="1" applyBorder="1" applyFill="1" applyFont="1">
      <alignment horizontal="center"/>
    </xf>
    <xf borderId="13" fillId="27" fontId="22" numFmtId="49" xfId="0" applyAlignment="1" applyBorder="1" applyFont="1" applyNumberFormat="1">
      <alignment horizontal="center"/>
    </xf>
    <xf borderId="1" fillId="27" fontId="22" numFmtId="49" xfId="0" applyAlignment="1" applyBorder="1" applyFont="1" applyNumberFormat="1">
      <alignment horizontal="center"/>
    </xf>
    <xf borderId="20" fillId="27" fontId="22" numFmtId="0" xfId="0" applyAlignment="1" applyBorder="1" applyFont="1">
      <alignment horizontal="center"/>
    </xf>
    <xf borderId="20" fillId="27" fontId="22" numFmtId="166" xfId="0" applyAlignment="1" applyBorder="1" applyFont="1" applyNumberFormat="1">
      <alignment horizontal="center"/>
    </xf>
    <xf borderId="20" fillId="27" fontId="23" numFmtId="167" xfId="0" applyBorder="1" applyFont="1" applyNumberFormat="1"/>
    <xf borderId="20" fillId="27" fontId="2" numFmtId="0" xfId="0" applyBorder="1" applyFont="1"/>
    <xf borderId="20" fillId="27" fontId="24" numFmtId="165" xfId="0" applyAlignment="1" applyBorder="1" applyFont="1" applyNumberFormat="1">
      <alignment horizontal="right" readingOrder="0"/>
    </xf>
    <xf borderId="20" fillId="27" fontId="25" numFmtId="165" xfId="0" applyAlignment="1" applyBorder="1" applyFont="1" applyNumberFormat="1">
      <alignment horizontal="right"/>
    </xf>
    <xf borderId="39" fillId="27" fontId="22" numFmtId="0" xfId="0" applyAlignment="1" applyBorder="1" applyFont="1">
      <alignment horizontal="center"/>
    </xf>
    <xf borderId="20" fillId="27" fontId="22" numFmtId="49" xfId="0" applyAlignment="1" applyBorder="1" applyFont="1" applyNumberFormat="1">
      <alignment horizontal="center"/>
    </xf>
    <xf borderId="40" fillId="27" fontId="22" numFmtId="49" xfId="0" applyAlignment="1" applyBorder="1" applyFont="1" applyNumberFormat="1">
      <alignment horizontal="center"/>
    </xf>
    <xf borderId="41" fillId="0" fontId="6" numFmtId="0" xfId="0" applyBorder="1" applyFont="1"/>
    <xf borderId="42" fillId="0" fontId="6" numFmtId="0" xfId="0" applyBorder="1" applyFont="1"/>
    <xf borderId="13" fillId="27" fontId="22" numFmtId="0" xfId="0" applyAlignment="1" applyBorder="1" applyFont="1">
      <alignment horizontal="center"/>
    </xf>
    <xf borderId="13" fillId="27" fontId="22" numFmtId="166" xfId="0" applyAlignment="1" applyBorder="1" applyFont="1" applyNumberFormat="1">
      <alignment horizontal="center"/>
    </xf>
    <xf borderId="13" fillId="27" fontId="23" numFmtId="167" xfId="0" applyBorder="1" applyFont="1" applyNumberFormat="1"/>
    <xf borderId="13" fillId="27" fontId="2" numFmtId="0" xfId="0" applyBorder="1" applyFont="1"/>
    <xf borderId="13" fillId="27" fontId="24" numFmtId="165" xfId="0" applyAlignment="1" applyBorder="1" applyFont="1" applyNumberFormat="1">
      <alignment horizontal="right" readingOrder="0"/>
    </xf>
    <xf borderId="13" fillId="27" fontId="25" numFmtId="165" xfId="0" applyAlignment="1" applyBorder="1" applyFont="1" applyNumberFormat="1">
      <alignment horizontal="right"/>
    </xf>
    <xf borderId="3" fillId="0" fontId="2" numFmtId="167" xfId="0" applyBorder="1" applyFont="1" applyNumberFormat="1"/>
    <xf borderId="31" fillId="28" fontId="22" numFmtId="0" xfId="0" applyAlignment="1" applyBorder="1" applyFill="1" applyFont="1">
      <alignment horizontal="center"/>
    </xf>
    <xf borderId="13" fillId="28" fontId="22" numFmtId="49" xfId="0" applyAlignment="1" applyBorder="1" applyFont="1" applyNumberFormat="1">
      <alignment horizontal="center"/>
    </xf>
    <xf borderId="1" fillId="28" fontId="22" numFmtId="49" xfId="0" applyAlignment="1" applyBorder="1" applyFont="1" applyNumberFormat="1">
      <alignment horizontal="center"/>
    </xf>
    <xf borderId="13" fillId="28" fontId="22" numFmtId="0" xfId="0" applyAlignment="1" applyBorder="1" applyFont="1">
      <alignment horizontal="center"/>
    </xf>
    <xf borderId="13" fillId="28" fontId="22" numFmtId="166" xfId="0" applyAlignment="1" applyBorder="1" applyFont="1" applyNumberFormat="1">
      <alignment horizontal="center"/>
    </xf>
    <xf borderId="13" fillId="28" fontId="23" numFmtId="167" xfId="0" applyBorder="1" applyFont="1" applyNumberFormat="1"/>
    <xf borderId="13" fillId="28" fontId="2" numFmtId="0" xfId="0" applyBorder="1" applyFont="1"/>
    <xf borderId="13" fillId="28" fontId="24" numFmtId="165" xfId="0" applyAlignment="1" applyBorder="1" applyFont="1" applyNumberFormat="1">
      <alignment horizontal="right" readingOrder="0"/>
    </xf>
    <xf borderId="13" fillId="28" fontId="25" numFmtId="165" xfId="0" applyAlignment="1" applyBorder="1" applyFont="1" applyNumberFormat="1">
      <alignment horizontal="right"/>
    </xf>
    <xf borderId="31" fillId="29" fontId="22" numFmtId="0" xfId="0" applyAlignment="1" applyBorder="1" applyFill="1" applyFont="1">
      <alignment horizontal="center"/>
    </xf>
    <xf borderId="13" fillId="29" fontId="22" numFmtId="49" xfId="0" applyAlignment="1" applyBorder="1" applyFont="1" applyNumberFormat="1">
      <alignment horizontal="center"/>
    </xf>
    <xf borderId="1" fillId="29" fontId="22" numFmtId="49" xfId="0" applyAlignment="1" applyBorder="1" applyFont="1" applyNumberFormat="1">
      <alignment horizontal="center"/>
    </xf>
    <xf borderId="13" fillId="29" fontId="22" numFmtId="0" xfId="0" applyAlignment="1" applyBorder="1" applyFont="1">
      <alignment horizontal="center"/>
    </xf>
    <xf borderId="13" fillId="29" fontId="22" numFmtId="166" xfId="0" applyAlignment="1" applyBorder="1" applyFont="1" applyNumberFormat="1">
      <alignment horizontal="center"/>
    </xf>
    <xf borderId="13" fillId="29" fontId="23" numFmtId="167" xfId="0" applyBorder="1" applyFont="1" applyNumberFormat="1"/>
    <xf borderId="13" fillId="29" fontId="2" numFmtId="0" xfId="0" applyBorder="1" applyFont="1"/>
    <xf borderId="13" fillId="29" fontId="24" numFmtId="165" xfId="0" applyAlignment="1" applyBorder="1" applyFont="1" applyNumberFormat="1">
      <alignment horizontal="right" readingOrder="0"/>
    </xf>
    <xf borderId="13" fillId="29" fontId="25" numFmtId="165" xfId="0" applyAlignment="1" applyBorder="1" applyFont="1" applyNumberFormat="1">
      <alignment horizontal="right"/>
    </xf>
    <xf borderId="31" fillId="30" fontId="22" numFmtId="0" xfId="0" applyAlignment="1" applyBorder="1" applyFill="1" applyFont="1">
      <alignment horizontal="center"/>
    </xf>
    <xf borderId="13" fillId="30" fontId="22" numFmtId="49" xfId="0" applyAlignment="1" applyBorder="1" applyFont="1" applyNumberFormat="1">
      <alignment horizontal="center"/>
    </xf>
    <xf borderId="1" fillId="30" fontId="22" numFmtId="49" xfId="0" applyAlignment="1" applyBorder="1" applyFont="1" applyNumberFormat="1">
      <alignment horizontal="center"/>
    </xf>
    <xf borderId="13" fillId="30" fontId="22" numFmtId="0" xfId="0" applyAlignment="1" applyBorder="1" applyFont="1">
      <alignment horizontal="center"/>
    </xf>
    <xf borderId="13" fillId="30" fontId="22" numFmtId="166" xfId="0" applyAlignment="1" applyBorder="1" applyFont="1" applyNumberFormat="1">
      <alignment horizontal="center"/>
    </xf>
    <xf borderId="13" fillId="30" fontId="23" numFmtId="167" xfId="0" applyBorder="1" applyFont="1" applyNumberFormat="1"/>
    <xf borderId="13" fillId="30" fontId="2" numFmtId="0" xfId="0" applyBorder="1" applyFont="1"/>
    <xf borderId="13" fillId="30" fontId="24" numFmtId="165" xfId="0" applyAlignment="1" applyBorder="1" applyFont="1" applyNumberFormat="1">
      <alignment horizontal="right" readingOrder="0"/>
    </xf>
    <xf borderId="13" fillId="30" fontId="25" numFmtId="165" xfId="0" applyAlignment="1" applyBorder="1" applyFont="1" applyNumberFormat="1">
      <alignment horizontal="right"/>
    </xf>
    <xf borderId="43" fillId="31" fontId="22" numFmtId="0" xfId="0" applyAlignment="1" applyBorder="1" applyFill="1" applyFont="1">
      <alignment horizontal="center"/>
    </xf>
    <xf borderId="14" fillId="31" fontId="22" numFmtId="49" xfId="0" applyAlignment="1" applyBorder="1" applyFont="1" applyNumberFormat="1">
      <alignment horizontal="center"/>
    </xf>
    <xf borderId="7" fillId="31" fontId="22" numFmtId="49" xfId="0" applyAlignment="1" applyBorder="1" applyFont="1" applyNumberFormat="1">
      <alignment horizontal="center"/>
    </xf>
    <xf borderId="14" fillId="31" fontId="22" numFmtId="0" xfId="0" applyAlignment="1" applyBorder="1" applyFont="1">
      <alignment horizontal="center"/>
    </xf>
    <xf borderId="14" fillId="31" fontId="22" numFmtId="166" xfId="0" applyAlignment="1" applyBorder="1" applyFont="1" applyNumberFormat="1">
      <alignment horizontal="center"/>
    </xf>
    <xf borderId="14" fillId="31" fontId="23" numFmtId="167" xfId="0" applyBorder="1" applyFont="1" applyNumberFormat="1"/>
    <xf borderId="14" fillId="31" fontId="2" numFmtId="0" xfId="0" applyBorder="1" applyFont="1"/>
    <xf borderId="14" fillId="31" fontId="24" numFmtId="165" xfId="0" applyAlignment="1" applyBorder="1" applyFont="1" applyNumberFormat="1">
      <alignment horizontal="right" readingOrder="0"/>
    </xf>
    <xf borderId="14" fillId="31" fontId="25" numFmtId="165" xfId="0" applyAlignment="1" applyBorder="1" applyFont="1" applyNumberFormat="1">
      <alignment horizontal="right"/>
    </xf>
    <xf borderId="43" fillId="32" fontId="22" numFmtId="0" xfId="0" applyAlignment="1" applyBorder="1" applyFill="1" applyFont="1">
      <alignment horizontal="center"/>
    </xf>
    <xf borderId="14" fillId="32" fontId="22" numFmtId="49" xfId="0" applyAlignment="1" applyBorder="1" applyFont="1" applyNumberFormat="1">
      <alignment horizontal="center"/>
    </xf>
    <xf borderId="7" fillId="32" fontId="22" numFmtId="49" xfId="0" applyAlignment="1" applyBorder="1" applyFont="1" applyNumberFormat="1">
      <alignment horizontal="center"/>
    </xf>
    <xf borderId="14" fillId="32" fontId="22" numFmtId="0" xfId="0" applyAlignment="1" applyBorder="1" applyFont="1">
      <alignment horizontal="center"/>
    </xf>
    <xf borderId="14" fillId="32" fontId="22" numFmtId="166" xfId="0" applyAlignment="1" applyBorder="1" applyFont="1" applyNumberFormat="1">
      <alignment horizontal="center"/>
    </xf>
    <xf borderId="14" fillId="32" fontId="23" numFmtId="167" xfId="0" applyBorder="1" applyFont="1" applyNumberFormat="1"/>
    <xf borderId="14" fillId="32" fontId="2" numFmtId="0" xfId="0" applyBorder="1" applyFont="1"/>
    <xf borderId="14" fillId="32" fontId="24" numFmtId="165" xfId="0" applyAlignment="1" applyBorder="1" applyFont="1" applyNumberFormat="1">
      <alignment horizontal="right" readingOrder="0"/>
    </xf>
    <xf borderId="14" fillId="32" fontId="25" numFmtId="165" xfId="0" applyAlignment="1" applyBorder="1" applyFont="1" applyNumberFormat="1">
      <alignment horizontal="right"/>
    </xf>
    <xf borderId="1" fillId="32" fontId="22" numFmtId="0" xfId="0" applyAlignment="1" applyBorder="1" applyFont="1">
      <alignment horizontal="center"/>
    </xf>
    <xf borderId="44" fillId="32" fontId="22" numFmtId="0" xfId="0" applyAlignment="1" applyBorder="1" applyFont="1">
      <alignment horizontal="center"/>
    </xf>
    <xf borderId="44" fillId="32" fontId="22" numFmtId="166" xfId="0" applyAlignment="1" applyBorder="1" applyFont="1" applyNumberFormat="1">
      <alignment horizontal="center"/>
    </xf>
    <xf borderId="44" fillId="32" fontId="23" numFmtId="167" xfId="0" applyBorder="1" applyFont="1" applyNumberFormat="1"/>
    <xf borderId="44" fillId="32" fontId="2" numFmtId="0" xfId="0" applyBorder="1" applyFont="1"/>
    <xf borderId="44" fillId="32" fontId="24" numFmtId="165" xfId="0" applyAlignment="1" applyBorder="1" applyFont="1" applyNumberFormat="1">
      <alignment horizontal="right" readingOrder="0"/>
    </xf>
    <xf borderId="44" fillId="32" fontId="25" numFmtId="165" xfId="0" applyAlignment="1" applyBorder="1" applyFont="1" applyNumberFormat="1">
      <alignment horizontal="right"/>
    </xf>
    <xf borderId="31" fillId="33" fontId="22" numFmtId="0" xfId="0" applyAlignment="1" applyBorder="1" applyFill="1" applyFont="1">
      <alignment horizontal="center"/>
    </xf>
    <xf borderId="13" fillId="33" fontId="22" numFmtId="49" xfId="0" applyAlignment="1" applyBorder="1" applyFont="1" applyNumberFormat="1">
      <alignment horizontal="center"/>
    </xf>
    <xf borderId="1" fillId="33" fontId="22" numFmtId="49" xfId="0" applyAlignment="1" applyBorder="1" applyFont="1" applyNumberFormat="1">
      <alignment horizontal="center"/>
    </xf>
    <xf borderId="20" fillId="33" fontId="22" numFmtId="0" xfId="0" applyAlignment="1" applyBorder="1" applyFont="1">
      <alignment horizontal="center"/>
    </xf>
    <xf borderId="20" fillId="33" fontId="22" numFmtId="166" xfId="0" applyAlignment="1" applyBorder="1" applyFont="1" applyNumberFormat="1">
      <alignment horizontal="center"/>
    </xf>
    <xf borderId="20" fillId="33" fontId="23" numFmtId="167" xfId="0" applyBorder="1" applyFont="1" applyNumberFormat="1"/>
    <xf borderId="20" fillId="33" fontId="2" numFmtId="0" xfId="0" applyBorder="1" applyFont="1"/>
    <xf borderId="20" fillId="33" fontId="24" numFmtId="165" xfId="0" applyAlignment="1" applyBorder="1" applyFont="1" applyNumberFormat="1">
      <alignment horizontal="right" readingOrder="0"/>
    </xf>
    <xf borderId="20" fillId="33" fontId="25" numFmtId="165" xfId="0" applyAlignment="1" applyBorder="1" applyFont="1" applyNumberFormat="1">
      <alignment horizontal="right"/>
    </xf>
    <xf borderId="45" fillId="0" fontId="3" numFmtId="0" xfId="0" applyAlignment="1" applyBorder="1" applyFont="1">
      <alignment horizontal="right"/>
    </xf>
    <xf borderId="2" fillId="0" fontId="3" numFmtId="49" xfId="0" applyBorder="1" applyFont="1" applyNumberFormat="1"/>
    <xf borderId="2" fillId="0" fontId="2" numFmtId="0" xfId="0" applyBorder="1" applyFont="1"/>
    <xf borderId="2" fillId="0" fontId="3" numFmtId="0" xfId="0" applyBorder="1" applyFont="1"/>
    <xf borderId="2" fillId="0" fontId="29" numFmtId="49" xfId="0" applyBorder="1" applyFont="1" applyNumberFormat="1"/>
    <xf borderId="3" fillId="0" fontId="2" numFmtId="166" xfId="0" applyBorder="1" applyFont="1" applyNumberFormat="1"/>
    <xf borderId="13" fillId="4" fontId="30" numFmtId="0" xfId="0" applyAlignment="1" applyBorder="1" applyFont="1">
      <alignment horizontal="center" vertical="center"/>
    </xf>
    <xf borderId="13" fillId="5" fontId="30" numFmtId="0" xfId="0" applyAlignment="1" applyBorder="1" applyFont="1">
      <alignment horizontal="center" vertical="center"/>
    </xf>
    <xf borderId="13" fillId="6" fontId="30" numFmtId="0" xfId="0" applyAlignment="1" applyBorder="1" applyFont="1">
      <alignment horizontal="center" vertical="center"/>
    </xf>
    <xf borderId="13" fillId="7" fontId="30" numFmtId="0" xfId="0" applyAlignment="1" applyBorder="1" applyFont="1">
      <alignment horizontal="center" vertical="center"/>
    </xf>
    <xf borderId="13" fillId="8" fontId="30" numFmtId="0" xfId="0" applyAlignment="1" applyBorder="1" applyFont="1">
      <alignment horizontal="center" vertical="center"/>
    </xf>
    <xf borderId="13" fillId="9" fontId="30" numFmtId="0" xfId="0" applyAlignment="1" applyBorder="1" applyFont="1">
      <alignment horizontal="center" vertical="center"/>
    </xf>
    <xf borderId="13" fillId="10" fontId="9" numFmtId="0" xfId="0" applyAlignment="1" applyBorder="1" applyFont="1">
      <alignment horizontal="center" vertical="center"/>
    </xf>
    <xf borderId="13" fillId="11" fontId="30" numFmtId="0" xfId="0" applyAlignment="1" applyBorder="1" applyFont="1">
      <alignment horizontal="center" vertical="center"/>
    </xf>
    <xf borderId="16" fillId="12" fontId="30" numFmtId="0" xfId="0" applyAlignment="1" applyBorder="1" applyFont="1">
      <alignment horizontal="center" vertical="center"/>
    </xf>
    <xf borderId="17" fillId="13" fontId="31" numFmtId="0" xfId="0" applyAlignment="1" applyBorder="1" applyFont="1">
      <alignment horizontal="center" vertical="center"/>
    </xf>
    <xf borderId="13" fillId="14" fontId="9" numFmtId="0" xfId="0" applyAlignment="1" applyBorder="1" applyFont="1">
      <alignment horizontal="center" vertical="center"/>
    </xf>
    <xf borderId="13" fillId="0" fontId="9" numFmtId="0" xfId="0" applyAlignment="1" applyBorder="1" applyFont="1">
      <alignment horizontal="center" vertical="center"/>
    </xf>
    <xf borderId="35" fillId="16" fontId="30" numFmtId="0" xfId="0" applyAlignment="1" applyBorder="1" applyFont="1">
      <alignment horizontal="center" vertical="center"/>
    </xf>
    <xf borderId="46" fillId="3" fontId="32" numFmtId="49" xfId="0" applyAlignment="1" applyBorder="1" applyFont="1" applyNumberFormat="1">
      <alignment vertical="center"/>
    </xf>
    <xf borderId="47" fillId="3" fontId="2" numFmtId="0" xfId="0" applyAlignment="1" applyBorder="1" applyFont="1">
      <alignment vertical="center"/>
    </xf>
    <xf borderId="47" fillId="3" fontId="3" numFmtId="166" xfId="0" applyAlignment="1" applyBorder="1" applyFont="1" applyNumberFormat="1">
      <alignment horizontal="center" vertical="center"/>
    </xf>
    <xf borderId="48" fillId="3" fontId="2" numFmtId="0" xfId="0" applyAlignment="1" applyBorder="1" applyFont="1">
      <alignment vertical="center"/>
    </xf>
    <xf borderId="49" fillId="3" fontId="22" numFmtId="3" xfId="0" applyAlignment="1" applyBorder="1" applyFont="1" applyNumberFormat="1">
      <alignment horizontal="center" vertical="center"/>
    </xf>
    <xf borderId="49" fillId="3" fontId="2" numFmtId="167" xfId="0" applyAlignment="1" applyBorder="1" applyFont="1" applyNumberFormat="1">
      <alignment vertical="center"/>
    </xf>
    <xf borderId="49" fillId="3" fontId="32" numFmtId="3" xfId="0" applyAlignment="1" applyBorder="1" applyFont="1" applyNumberFormat="1">
      <alignment horizontal="center" vertical="center"/>
    </xf>
    <xf borderId="49" fillId="3" fontId="2" numFmtId="0" xfId="0" applyAlignment="1" applyBorder="1" applyFont="1">
      <alignment vertical="center"/>
    </xf>
    <xf borderId="49" fillId="3" fontId="24" numFmtId="165" xfId="0" applyAlignment="1" applyBorder="1" applyFont="1" applyNumberFormat="1">
      <alignment horizontal="right" vertical="center"/>
    </xf>
    <xf borderId="49" fillId="3" fontId="2" numFmtId="165" xfId="0" applyAlignment="1" applyBorder="1" applyFont="1" applyNumberFormat="1">
      <alignment vertical="center"/>
    </xf>
    <xf borderId="49" fillId="3" fontId="33" numFmtId="165" xfId="0" applyAlignment="1" applyBorder="1" applyFont="1" applyNumberFormat="1">
      <alignment horizontal="right" vertical="center"/>
    </xf>
    <xf borderId="49" fillId="0" fontId="2" numFmtId="167" xfId="0" applyAlignment="1" applyBorder="1" applyFont="1" applyNumberFormat="1">
      <alignment vertical="center"/>
    </xf>
    <xf borderId="49" fillId="4" fontId="34" numFmtId="0" xfId="0" applyAlignment="1" applyBorder="1" applyFont="1">
      <alignment horizontal="center" shrinkToFit="0" vertical="center" wrapText="1"/>
    </xf>
    <xf borderId="49" fillId="5" fontId="34" numFmtId="0" xfId="0" applyAlignment="1" applyBorder="1" applyFont="1">
      <alignment horizontal="center" shrinkToFit="0" vertical="center" wrapText="1"/>
    </xf>
    <xf borderId="49" fillId="6" fontId="34" numFmtId="0" xfId="0" applyAlignment="1" applyBorder="1" applyFont="1">
      <alignment horizontal="center" shrinkToFit="0" vertical="center" wrapText="1"/>
    </xf>
    <xf borderId="49" fillId="7" fontId="34" numFmtId="0" xfId="0" applyAlignment="1" applyBorder="1" applyFont="1">
      <alignment horizontal="center" vertical="center"/>
    </xf>
    <xf borderId="49" fillId="8" fontId="34" numFmtId="0" xfId="0" applyAlignment="1" applyBorder="1" applyFont="1">
      <alignment horizontal="center" vertical="center"/>
    </xf>
    <xf borderId="49" fillId="9" fontId="34" numFmtId="0" xfId="0" applyAlignment="1" applyBorder="1" applyFont="1">
      <alignment horizontal="center" shrinkToFit="0" vertical="center" wrapText="1"/>
    </xf>
    <xf borderId="49" fillId="10" fontId="35" numFmtId="0" xfId="0" applyAlignment="1" applyBorder="1" applyFont="1">
      <alignment horizontal="center" shrinkToFit="0" vertical="center" wrapText="1"/>
    </xf>
    <xf borderId="49" fillId="11" fontId="34" numFmtId="0" xfId="0" applyAlignment="1" applyBorder="1" applyFont="1">
      <alignment horizontal="center" shrinkToFit="0" vertical="center" wrapText="1"/>
    </xf>
    <xf borderId="50" fillId="12" fontId="34" numFmtId="0" xfId="0" applyAlignment="1" applyBorder="1" applyFont="1">
      <alignment horizontal="center" shrinkToFit="0" vertical="center" wrapText="1"/>
    </xf>
    <xf borderId="51" fillId="13" fontId="34" numFmtId="0" xfId="0" applyAlignment="1" applyBorder="1" applyFont="1">
      <alignment horizontal="center" shrinkToFit="0" vertical="center" wrapText="1"/>
    </xf>
    <xf borderId="49" fillId="14" fontId="35" numFmtId="0" xfId="0" applyAlignment="1" applyBorder="1" applyFont="1">
      <alignment horizontal="center" shrinkToFit="0" vertical="center" wrapText="1"/>
    </xf>
    <xf borderId="49" fillId="15" fontId="35" numFmtId="0" xfId="0" applyAlignment="1" applyBorder="1" applyFont="1">
      <alignment horizontal="center" vertical="center"/>
    </xf>
    <xf borderId="52" fillId="16" fontId="34" numFmtId="0" xfId="0" applyAlignment="1" applyBorder="1" applyFont="1">
      <alignment horizontal="center" vertical="center"/>
    </xf>
    <xf borderId="0" fillId="0" fontId="2" numFmtId="167" xfId="0" applyFont="1" applyNumberFormat="1"/>
    <xf borderId="0" fillId="0" fontId="3" numFmtId="0" xfId="0" applyAlignment="1" applyFont="1">
      <alignment horizontal="right"/>
    </xf>
    <xf borderId="0" fillId="0" fontId="36" numFmtId="0" xfId="0" applyFont="1"/>
    <xf borderId="53" fillId="0" fontId="2" numFmtId="0" xfId="0" applyBorder="1" applyFont="1"/>
    <xf borderId="54" fillId="0" fontId="4" numFmtId="0" xfId="0" applyBorder="1" applyFont="1"/>
    <xf borderId="55" fillId="0" fontId="2" numFmtId="0" xfId="0" applyBorder="1" applyFont="1"/>
    <xf borderId="55" fillId="0" fontId="20" numFmtId="0" xfId="0" applyBorder="1" applyFont="1"/>
    <xf borderId="55" fillId="0" fontId="3" numFmtId="0" xfId="0" applyBorder="1" applyFont="1"/>
    <xf borderId="56" fillId="0" fontId="2" numFmtId="0" xfId="0" applyBorder="1" applyFont="1"/>
    <xf borderId="24" fillId="26" fontId="22" numFmtId="0" xfId="0" applyAlignment="1" applyBorder="1" applyFont="1">
      <alignment horizontal="center" vertical="center"/>
    </xf>
    <xf borderId="24" fillId="26" fontId="2" numFmtId="0" xfId="0" applyAlignment="1" applyBorder="1" applyFont="1">
      <alignment vertical="center"/>
    </xf>
    <xf borderId="24" fillId="26" fontId="3" numFmtId="165" xfId="0" applyAlignment="1" applyBorder="1" applyFont="1" applyNumberFormat="1">
      <alignment horizontal="right" vertical="center"/>
    </xf>
    <xf borderId="24" fillId="26" fontId="2" numFmtId="0" xfId="0" applyBorder="1" applyFont="1"/>
    <xf borderId="24" fillId="26" fontId="25" numFmtId="165" xfId="0" applyAlignment="1" applyBorder="1" applyFont="1" applyNumberFormat="1">
      <alignment horizontal="right"/>
    </xf>
    <xf borderId="57" fillId="0" fontId="3" numFmtId="0" xfId="0" applyBorder="1" applyFont="1"/>
    <xf borderId="53" fillId="0" fontId="2" numFmtId="2" xfId="0" applyBorder="1" applyFont="1" applyNumberFormat="1"/>
    <xf borderId="58" fillId="0" fontId="2" numFmtId="0" xfId="0" applyAlignment="1" applyBorder="1" applyFont="1">
      <alignment vertical="center"/>
    </xf>
    <xf borderId="58" fillId="0" fontId="7" numFmtId="0" xfId="0" applyAlignment="1" applyBorder="1" applyFont="1">
      <alignment horizontal="right" vertical="center"/>
    </xf>
    <xf borderId="49" fillId="0" fontId="2" numFmtId="167" xfId="0" applyBorder="1" applyFont="1" applyNumberFormat="1"/>
    <xf borderId="59" fillId="0" fontId="7" numFmtId="0" xfId="0" applyAlignment="1" applyBorder="1" applyFont="1">
      <alignment horizontal="right" vertical="center"/>
    </xf>
    <xf borderId="58" fillId="0" fontId="6" numFmtId="0" xfId="0" applyBorder="1" applyFont="1"/>
    <xf borderId="60" fillId="0" fontId="6" numFmtId="0" xfId="0" applyBorder="1" applyFont="1"/>
    <xf borderId="59" fillId="0" fontId="7" numFmtId="167" xfId="0" applyAlignment="1" applyBorder="1" applyFont="1" applyNumberFormat="1">
      <alignment horizontal="center" vertical="center"/>
    </xf>
    <xf borderId="58" fillId="0" fontId="37" numFmtId="0" xfId="0" applyAlignment="1" applyBorder="1" applyFont="1">
      <alignment horizontal="center" vertical="center"/>
    </xf>
    <xf borderId="58" fillId="0" fontId="38" numFmtId="0" xfId="0" applyAlignment="1" applyBorder="1" applyFont="1">
      <alignment horizontal="center" vertical="center"/>
    </xf>
    <xf borderId="61" fillId="0" fontId="38" numFmtId="0" xfId="0" applyAlignment="1" applyBorder="1" applyFont="1">
      <alignment horizontal="center" vertical="center"/>
    </xf>
    <xf borderId="0" fillId="0" fontId="38" numFmtId="0" xfId="0" applyAlignment="1" applyFont="1">
      <alignment horizontal="center" vertical="center"/>
    </xf>
    <xf borderId="0" fillId="0" fontId="37" numFmtId="0" xfId="0" applyAlignment="1" applyFont="1">
      <alignment horizontal="center" vertical="center"/>
    </xf>
    <xf borderId="55" fillId="0" fontId="2" numFmtId="0" xfId="0" applyAlignment="1" applyBorder="1" applyFont="1">
      <alignment vertical="center"/>
    </xf>
    <xf borderId="55" fillId="0" fontId="38" numFmtId="0" xfId="0" applyAlignment="1" applyBorder="1" applyFont="1">
      <alignment horizontal="center" vertical="center"/>
    </xf>
    <xf borderId="55" fillId="0" fontId="37" numFmtId="0" xfId="0" applyAlignment="1" applyBorder="1" applyFont="1">
      <alignment horizontal="center" vertical="center"/>
    </xf>
    <xf borderId="24" fillId="5" fontId="26" numFmtId="0" xfId="0" applyAlignment="1" applyBorder="1" applyFont="1">
      <alignment horizontal="center" vertical="center"/>
    </xf>
    <xf borderId="55" fillId="0" fontId="2" numFmtId="2" xfId="0" applyBorder="1" applyFont="1" applyNumberFormat="1"/>
    <xf borderId="58" fillId="0" fontId="2" numFmtId="0" xfId="0" applyBorder="1" applyFont="1"/>
    <xf borderId="61" fillId="0" fontId="2" numFmtId="0" xfId="0" applyBorder="1" applyFont="1"/>
    <xf borderId="55" fillId="0" fontId="6" numFmtId="0" xfId="0" applyBorder="1" applyFont="1"/>
    <xf borderId="0" fillId="0" fontId="14" numFmtId="0" xfId="0" applyAlignment="1" applyFont="1">
      <alignment vertical="top"/>
    </xf>
    <xf borderId="0" fillId="0" fontId="3" numFmtId="49" xfId="0" applyAlignment="1" applyFont="1" applyNumberFormat="1">
      <alignment horizontal="right"/>
    </xf>
    <xf borderId="0" fillId="0" fontId="39" numFmtId="49" xfId="0" applyFont="1" applyNumberFormat="1"/>
    <xf borderId="0" fillId="0" fontId="15" numFmtId="49" xfId="0" applyFont="1" applyNumberFormat="1"/>
    <xf borderId="1" fillId="3" fontId="16" numFmtId="49" xfId="0" applyAlignment="1" applyBorder="1" applyFont="1" applyNumberFormat="1">
      <alignment horizontal="center" vertical="center"/>
    </xf>
    <xf borderId="13" fillId="3" fontId="2" numFmtId="0" xfId="0" applyAlignment="1" applyBorder="1" applyFont="1">
      <alignment shrinkToFit="0" vertical="center" wrapText="1"/>
    </xf>
    <xf borderId="13" fillId="34" fontId="40" numFmtId="0" xfId="0" applyAlignment="1" applyBorder="1" applyFill="1" applyFont="1">
      <alignment horizontal="center" shrinkToFit="0" vertical="top" wrapText="1"/>
    </xf>
    <xf borderId="13" fillId="35" fontId="4" numFmtId="0" xfId="0" applyAlignment="1" applyBorder="1" applyFill="1" applyFont="1">
      <alignment horizontal="center" shrinkToFit="0" vertical="top" wrapText="1"/>
    </xf>
    <xf borderId="13" fillId="4" fontId="40" numFmtId="0" xfId="0" applyAlignment="1" applyBorder="1" applyFont="1">
      <alignment horizontal="center" shrinkToFit="0" vertical="top" wrapText="1"/>
    </xf>
    <xf borderId="13" fillId="36" fontId="4" numFmtId="0" xfId="0" applyAlignment="1" applyBorder="1" applyFill="1" applyFont="1">
      <alignment horizontal="center" shrinkToFit="0" vertical="top" wrapText="1"/>
    </xf>
    <xf borderId="13" fillId="37" fontId="4" numFmtId="0" xfId="0" applyAlignment="1" applyBorder="1" applyFill="1" applyFont="1">
      <alignment horizontal="center" shrinkToFit="0" vertical="top" wrapText="1"/>
    </xf>
    <xf borderId="13" fillId="11" fontId="40" numFmtId="0" xfId="0" applyAlignment="1" applyBorder="1" applyFont="1">
      <alignment horizontal="center" shrinkToFit="0" vertical="top" wrapText="1"/>
    </xf>
    <xf borderId="13" fillId="5" fontId="41" numFmtId="0" xfId="0" applyAlignment="1" applyBorder="1" applyFont="1">
      <alignment horizontal="center" shrinkToFit="0" vertical="top" wrapText="1"/>
    </xf>
    <xf borderId="13" fillId="15" fontId="4" numFmtId="0" xfId="0" applyAlignment="1" applyBorder="1" applyFont="1">
      <alignment horizontal="center" shrinkToFit="0" vertical="top" wrapText="1"/>
    </xf>
    <xf borderId="13" fillId="16" fontId="40" numFmtId="0" xfId="0" applyAlignment="1" applyBorder="1" applyFont="1">
      <alignment horizontal="center" shrinkToFit="0" vertical="top" wrapText="1"/>
    </xf>
    <xf borderId="13" fillId="7" fontId="40" numFmtId="0" xfId="0" applyAlignment="1" applyBorder="1" applyFont="1">
      <alignment horizontal="center" shrinkToFit="0" vertical="top" wrapText="1"/>
    </xf>
    <xf borderId="13" fillId="8" fontId="40" numFmtId="0" xfId="0" applyAlignment="1" applyBorder="1" applyFont="1">
      <alignment horizontal="center" shrinkToFit="0" vertical="top" wrapText="1"/>
    </xf>
    <xf borderId="62" fillId="0" fontId="2" numFmtId="0" xfId="0" applyBorder="1" applyFont="1"/>
    <xf borderId="59" fillId="0" fontId="2" numFmtId="0" xfId="0" applyAlignment="1" applyBorder="1" applyFont="1">
      <alignment horizontal="left"/>
    </xf>
    <xf borderId="49" fillId="0" fontId="2" numFmtId="0" xfId="0" applyBorder="1" applyFont="1"/>
    <xf borderId="20" fillId="34" fontId="20" numFmtId="0" xfId="0" applyBorder="1" applyFont="1"/>
    <xf borderId="20" fillId="35" fontId="20" numFmtId="0" xfId="0" applyBorder="1" applyFont="1"/>
    <xf borderId="20" fillId="36" fontId="20" numFmtId="0" xfId="0" applyBorder="1" applyFont="1"/>
    <xf borderId="20" fillId="37" fontId="2" numFmtId="0" xfId="0" applyBorder="1" applyFont="1"/>
    <xf borderId="20" fillId="5" fontId="21" numFmtId="0" xfId="0" applyBorder="1" applyFont="1"/>
    <xf borderId="20" fillId="15" fontId="2" numFmtId="0" xfId="0" applyBorder="1" applyFont="1"/>
    <xf borderId="63" fillId="0" fontId="3" numFmtId="0" xfId="0" applyBorder="1" applyFont="1"/>
    <xf borderId="11" fillId="0" fontId="22" numFmtId="49" xfId="0" applyAlignment="1" applyBorder="1" applyFont="1" applyNumberFormat="1">
      <alignment horizontal="left"/>
    </xf>
    <xf borderId="15" fillId="0" fontId="22" numFmtId="0" xfId="0" applyAlignment="1" applyBorder="1" applyFont="1">
      <alignment horizontal="center"/>
    </xf>
    <xf borderId="15" fillId="0" fontId="23" numFmtId="0" xfId="0" applyBorder="1" applyFont="1"/>
    <xf borderId="15" fillId="0" fontId="24" numFmtId="165" xfId="0" applyAlignment="1" applyBorder="1" applyFont="1" applyNumberFormat="1">
      <alignment horizontal="right" readingOrder="0"/>
    </xf>
    <xf borderId="15" fillId="0" fontId="25" numFmtId="165" xfId="0" applyAlignment="1" applyBorder="1" applyFont="1" applyNumberFormat="1">
      <alignment horizontal="right"/>
    </xf>
    <xf borderId="24" fillId="34" fontId="26" numFmtId="0" xfId="0" applyAlignment="1" applyBorder="1" applyFont="1">
      <alignment horizontal="center" vertical="center"/>
    </xf>
    <xf borderId="24" fillId="35" fontId="28" numFmtId="0" xfId="0" applyAlignment="1" applyBorder="1" applyFont="1">
      <alignment horizontal="center" vertical="center"/>
    </xf>
    <xf borderId="24" fillId="36" fontId="42" numFmtId="0" xfId="0" applyAlignment="1" applyBorder="1" applyFont="1">
      <alignment horizontal="center" readingOrder="0" vertical="center"/>
    </xf>
    <xf borderId="24" fillId="37" fontId="28" numFmtId="0" xfId="0" applyAlignment="1" applyBorder="1" applyFont="1">
      <alignment horizontal="center" vertical="center"/>
    </xf>
    <xf borderId="24" fillId="5" fontId="26" numFmtId="0" xfId="0" applyAlignment="1" applyBorder="1" applyFont="1">
      <alignment horizontal="center"/>
    </xf>
    <xf borderId="24" fillId="15" fontId="28" numFmtId="0" xfId="0" applyAlignment="1" applyBorder="1" applyFont="1">
      <alignment horizontal="center" vertical="center"/>
    </xf>
    <xf borderId="28" fillId="16" fontId="26" numFmtId="0" xfId="0" applyAlignment="1" applyBorder="1" applyFont="1">
      <alignment horizontal="center" vertical="center"/>
    </xf>
    <xf borderId="30" fillId="7" fontId="26" numFmtId="0" xfId="0" applyAlignment="1" applyBorder="1" applyFont="1">
      <alignment horizontal="center" vertical="center"/>
    </xf>
    <xf borderId="30" fillId="8" fontId="26" numFmtId="0" xfId="0" applyAlignment="1" applyBorder="1" applyFont="1">
      <alignment horizontal="center" vertical="center"/>
    </xf>
    <xf borderId="45" fillId="0" fontId="3" numFmtId="0" xfId="0" applyBorder="1" applyFont="1"/>
    <xf borderId="1" fillId="0" fontId="22" numFmtId="49" xfId="0" applyAlignment="1" applyBorder="1" applyFont="1" applyNumberFormat="1">
      <alignment horizontal="left"/>
    </xf>
    <xf borderId="13" fillId="0" fontId="22" numFmtId="0" xfId="0" applyAlignment="1" applyBorder="1" applyFont="1">
      <alignment horizontal="center"/>
    </xf>
    <xf borderId="13" fillId="0" fontId="23" numFmtId="0" xfId="0" applyBorder="1" applyFont="1"/>
    <xf borderId="13" fillId="0" fontId="24" numFmtId="165" xfId="0" applyAlignment="1" applyBorder="1" applyFont="1" applyNumberFormat="1">
      <alignment horizontal="right" readingOrder="0"/>
    </xf>
    <xf borderId="13" fillId="0" fontId="25" numFmtId="165" xfId="0" applyAlignment="1" applyBorder="1" applyFont="1" applyNumberFormat="1">
      <alignment horizontal="right"/>
    </xf>
    <xf borderId="13" fillId="34" fontId="26" numFmtId="0" xfId="0" applyAlignment="1" applyBorder="1" applyFont="1">
      <alignment horizontal="center" vertical="center"/>
    </xf>
    <xf borderId="13" fillId="35" fontId="28" numFmtId="0" xfId="0" applyAlignment="1" applyBorder="1" applyFont="1">
      <alignment horizontal="center" vertical="center"/>
    </xf>
    <xf borderId="13" fillId="36" fontId="42" numFmtId="0" xfId="0" applyAlignment="1" applyBorder="1" applyFont="1">
      <alignment horizontal="center" readingOrder="0" vertical="center"/>
    </xf>
    <xf borderId="13" fillId="37" fontId="28" numFmtId="0" xfId="0" applyAlignment="1" applyBorder="1" applyFont="1">
      <alignment horizontal="center" vertical="center"/>
    </xf>
    <xf borderId="13" fillId="5" fontId="26" numFmtId="0" xfId="0" applyAlignment="1" applyBorder="1" applyFont="1">
      <alignment horizontal="center"/>
    </xf>
    <xf borderId="13" fillId="15" fontId="28" numFmtId="0" xfId="0" applyAlignment="1" applyBorder="1" applyFont="1">
      <alignment horizontal="center" vertical="center"/>
    </xf>
    <xf borderId="16" fillId="16" fontId="26" numFmtId="0" xfId="0" applyAlignment="1" applyBorder="1" applyFont="1">
      <alignment horizontal="center" vertical="center"/>
    </xf>
    <xf borderId="35" fillId="7" fontId="26" numFmtId="0" xfId="0" applyAlignment="1" applyBorder="1" applyFont="1">
      <alignment horizontal="center" vertical="center"/>
    </xf>
    <xf borderId="35" fillId="8" fontId="26" numFmtId="0" xfId="0" applyAlignment="1" applyBorder="1" applyFont="1">
      <alignment horizontal="center" vertical="center"/>
    </xf>
    <xf borderId="13" fillId="0" fontId="23" numFmtId="0" xfId="0" applyAlignment="1" applyBorder="1" applyFont="1">
      <alignment horizontal="center"/>
    </xf>
    <xf borderId="2" fillId="0" fontId="3" numFmtId="0" xfId="0" applyAlignment="1" applyBorder="1" applyFont="1">
      <alignment horizontal="right"/>
    </xf>
    <xf borderId="3" fillId="0" fontId="29" numFmtId="49" xfId="0" applyBorder="1" applyFont="1" applyNumberFormat="1"/>
    <xf borderId="15" fillId="0" fontId="2" numFmtId="167" xfId="0" applyBorder="1" applyFont="1" applyNumberFormat="1"/>
    <xf borderId="13" fillId="34" fontId="30" numFmtId="0" xfId="0" applyAlignment="1" applyBorder="1" applyFont="1">
      <alignment horizontal="center" vertical="center"/>
    </xf>
    <xf borderId="13" fillId="35" fontId="30" numFmtId="0" xfId="0" applyAlignment="1" applyBorder="1" applyFont="1">
      <alignment horizontal="center" vertical="center"/>
    </xf>
    <xf borderId="13" fillId="36" fontId="30" numFmtId="0" xfId="0" applyAlignment="1" applyBorder="1" applyFont="1">
      <alignment horizontal="center" vertical="center"/>
    </xf>
    <xf borderId="13" fillId="37" fontId="9" numFmtId="0" xfId="0" applyAlignment="1" applyBorder="1" applyFont="1">
      <alignment horizontal="center" vertical="center"/>
    </xf>
    <xf borderId="13" fillId="5" fontId="31" numFmtId="0" xfId="0" applyBorder="1" applyFont="1"/>
    <xf borderId="13" fillId="15" fontId="9" numFmtId="0" xfId="0" applyAlignment="1" applyBorder="1" applyFont="1">
      <alignment horizontal="center" vertical="center"/>
    </xf>
    <xf borderId="16" fillId="16" fontId="30" numFmtId="0" xfId="0" applyAlignment="1" applyBorder="1" applyFont="1">
      <alignment horizontal="center" vertical="center"/>
    </xf>
    <xf borderId="35" fillId="7" fontId="30" numFmtId="0" xfId="0" applyAlignment="1" applyBorder="1" applyFont="1">
      <alignment horizontal="center" vertical="center"/>
    </xf>
    <xf borderId="35" fillId="8" fontId="30" numFmtId="0" xfId="0" applyAlignment="1" applyBorder="1" applyFont="1">
      <alignment horizontal="center" vertical="center"/>
    </xf>
    <xf borderId="46" fillId="3" fontId="16" numFmtId="49" xfId="0" applyAlignment="1" applyBorder="1" applyFont="1" applyNumberFormat="1">
      <alignment vertical="center"/>
    </xf>
    <xf borderId="49" fillId="3" fontId="32" numFmtId="0" xfId="0" applyAlignment="1" applyBorder="1" applyFont="1">
      <alignment horizontal="center" vertical="center"/>
    </xf>
    <xf borderId="49" fillId="34" fontId="34" numFmtId="0" xfId="0" applyAlignment="1" applyBorder="1" applyFont="1">
      <alignment horizontal="center" shrinkToFit="0" vertical="center" wrapText="1"/>
    </xf>
    <xf borderId="49" fillId="35" fontId="35" numFmtId="0" xfId="0" applyAlignment="1" applyBorder="1" applyFont="1">
      <alignment horizontal="center" shrinkToFit="0" vertical="center" wrapText="1"/>
    </xf>
    <xf borderId="49" fillId="36" fontId="35" numFmtId="0" xfId="0" applyAlignment="1" applyBorder="1" applyFont="1">
      <alignment horizontal="center" vertical="center"/>
    </xf>
    <xf borderId="49" fillId="37" fontId="35" numFmtId="0" xfId="0" applyAlignment="1" applyBorder="1" applyFont="1">
      <alignment horizontal="center" shrinkToFit="0" vertical="center" wrapText="1"/>
    </xf>
    <xf borderId="64" fillId="11" fontId="34" numFmtId="0" xfId="0" applyAlignment="1" applyBorder="1" applyFont="1">
      <alignment horizontal="center" shrinkToFit="0" vertical="center" wrapText="1"/>
    </xf>
    <xf borderId="64" fillId="5" fontId="34" numFmtId="0" xfId="0" applyAlignment="1" applyBorder="1" applyFont="1">
      <alignment horizontal="center" shrinkToFit="0" vertical="center" wrapText="1"/>
    </xf>
    <xf borderId="49" fillId="15" fontId="35" numFmtId="0" xfId="0" applyAlignment="1" applyBorder="1" applyFont="1">
      <alignment horizontal="center" shrinkToFit="0" vertical="center" wrapText="1"/>
    </xf>
    <xf borderId="50" fillId="16" fontId="34" numFmtId="0" xfId="0" applyAlignment="1" applyBorder="1" applyFont="1">
      <alignment horizontal="center" shrinkToFit="0" vertical="center" wrapText="1"/>
    </xf>
    <xf borderId="52" fillId="7" fontId="34" numFmtId="0" xfId="0" applyAlignment="1" applyBorder="1" applyFont="1">
      <alignment horizontal="center" vertical="center"/>
    </xf>
    <xf borderId="52" fillId="8" fontId="34" numFmtId="0" xfId="0" applyAlignment="1" applyBorder="1" applyFont="1">
      <alignment horizontal="center" vertical="center"/>
    </xf>
    <xf borderId="0" fillId="0" fontId="14" numFmtId="0" xfId="0" applyFont="1"/>
    <xf borderId="24" fillId="26" fontId="3" numFmtId="165" xfId="0" applyAlignment="1" applyBorder="1" applyFont="1" applyNumberFormat="1">
      <alignment horizontal="right" readingOrder="0" vertical="center"/>
    </xf>
    <xf borderId="24" fillId="4" fontId="27" numFmtId="0" xfId="0" applyAlignment="1" applyBorder="1" applyFont="1">
      <alignment horizontal="center" readingOrder="0" vertical="center"/>
    </xf>
    <xf borderId="24" fillId="36" fontId="28" numFmtId="0" xfId="0" applyAlignment="1" applyBorder="1" applyFont="1">
      <alignment horizontal="center" vertical="center"/>
    </xf>
    <xf borderId="65" fillId="0" fontId="3" numFmtId="0" xfId="0" applyAlignment="1" applyBorder="1" applyFont="1">
      <alignment horizontal="right" shrinkToFit="0" vertical="center" wrapText="1"/>
    </xf>
    <xf borderId="0" fillId="0" fontId="3" numFmtId="0" xfId="0" applyAlignment="1" applyFont="1">
      <alignment shrinkToFit="0" wrapText="1"/>
    </xf>
    <xf borderId="0" fillId="0" fontId="22" numFmtId="0" xfId="0" applyAlignment="1" applyFont="1">
      <alignment horizontal="center" vertical="center"/>
    </xf>
    <xf borderId="0" fillId="0" fontId="3" numFmtId="167" xfId="0" applyAlignment="1" applyFont="1" applyNumberFormat="1">
      <alignment horizontal="right" vertical="center"/>
    </xf>
    <xf borderId="66" fillId="0" fontId="7" numFmtId="0" xfId="0" applyAlignment="1" applyBorder="1" applyFont="1">
      <alignment horizontal="right" vertical="center"/>
    </xf>
    <xf borderId="53" fillId="0" fontId="37" numFmtId="0" xfId="0" applyAlignment="1" applyBorder="1" applyFon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26" numFmtId="0" xfId="0" applyAlignment="1" applyFont="1">
      <alignment horizontal="center"/>
    </xf>
    <xf borderId="0" fillId="0" fontId="28" numFmtId="0" xfId="0" applyAlignment="1" applyFont="1">
      <alignment horizontal="center" vertical="center"/>
    </xf>
    <xf borderId="67" fillId="0" fontId="26" numFmtId="0" xfId="0" applyAlignment="1" applyBorder="1" applyFont="1">
      <alignment horizontal="center" vertical="center"/>
    </xf>
    <xf borderId="57" fillId="0" fontId="6" numFmtId="0" xfId="0" applyBorder="1" applyFont="1"/>
    <xf borderId="53" fillId="0" fontId="6" numFmtId="0" xfId="0" applyBorder="1" applyFont="1"/>
    <xf borderId="53" fillId="0" fontId="3" numFmtId="0" xfId="0" applyAlignment="1" applyBorder="1" applyFont="1">
      <alignment shrinkToFit="0" wrapText="1"/>
    </xf>
    <xf borderId="53" fillId="0" fontId="2" numFmtId="0" xfId="0" applyAlignment="1" applyBorder="1" applyFont="1">
      <alignment vertical="center"/>
    </xf>
    <xf borderId="53" fillId="0" fontId="43" numFmtId="0" xfId="0" applyAlignment="1" applyBorder="1" applyFont="1">
      <alignment horizontal="left" vertical="center"/>
    </xf>
    <xf borderId="53" fillId="0" fontId="37" numFmtId="0" xfId="0" applyAlignment="1" applyBorder="1" applyFont="1">
      <alignment horizontal="left" vertical="center"/>
    </xf>
    <xf borderId="68" fillId="0" fontId="37" numFmtId="0" xfId="0" applyAlignment="1" applyBorder="1" applyFont="1">
      <alignment horizontal="center" vertical="center"/>
    </xf>
    <xf borderId="10" fillId="0" fontId="3" numFmtId="0" xfId="0" applyBorder="1" applyFont="1"/>
    <xf borderId="0" fillId="0" fontId="44" numFmtId="0" xfId="0" applyFont="1"/>
    <xf borderId="69" fillId="0" fontId="4" numFmtId="0" xfId="0" applyAlignment="1" applyBorder="1" applyFont="1">
      <alignment horizontal="center"/>
    </xf>
    <xf borderId="22" fillId="13" fontId="21" numFmtId="0" xfId="0" applyBorder="1" applyFont="1"/>
    <xf borderId="70" fillId="0" fontId="3" numFmtId="0" xfId="0" applyBorder="1" applyFont="1"/>
    <xf borderId="0" fillId="0" fontId="4" numFmtId="0" xfId="0" applyAlignment="1" applyFont="1">
      <alignment shrinkToFit="0" vertical="center" wrapText="1"/>
    </xf>
    <xf borderId="71" fillId="0" fontId="2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hyperlink" Target="#'HOLD%20BUY%20Sheet'!Q10" TargetMode="External"/><Relationship Id="rId2" Type="http://schemas.openxmlformats.org/officeDocument/2006/relationships/hyperlink" Target="#'ORDER%20SUMMARY%20Sheet'!A1" TargetMode="External"/><Relationship Id="rId3" Type="http://schemas.openxmlformats.org/officeDocument/2006/relationships/image" Target="../media/image2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hyperlink" Target="#'VOLUME%20BUY%20Sheet'!N10" TargetMode="External"/><Relationship Id="rId2" Type="http://schemas.openxmlformats.org/officeDocument/2006/relationships/hyperlink" Target="#'HOLD%20BUY%20Sheet'!Q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23</xdr:col>
      <xdr:colOff>0</xdr:colOff>
      <xdr:row>0</xdr:row>
      <xdr:rowOff>0</xdr:rowOff>
    </xdr:from>
    <xdr:ext cx="495300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476250</xdr:colOff>
      <xdr:row>0</xdr:row>
      <xdr:rowOff>9525</xdr:rowOff>
    </xdr:from>
    <xdr:ext cx="1857375" cy="628650"/>
    <xdr:sp>
      <xdr:nvSpPr>
        <xdr:cNvPr id="3" name="Shape 3">
          <a:hlinkClick r:id="rId1"/>
        </xdr:cNvPr>
        <xdr:cNvSpPr/>
      </xdr:nvSpPr>
      <xdr:spPr>
        <a:xfrm>
          <a:off x="4431600" y="3479963"/>
          <a:ext cx="1828800" cy="600075"/>
        </a:xfrm>
        <a:prstGeom prst="flowChartTerminator">
          <a:avLst/>
        </a:prstGeom>
        <a:gradFill>
          <a:gsLst>
            <a:gs pos="0">
              <a:srgbClr val="F3F8FF"/>
            </a:gs>
            <a:gs pos="74000">
              <a:srgbClr val="A8C7FA"/>
            </a:gs>
            <a:gs pos="83000">
              <a:srgbClr val="A8C7FA"/>
            </a:gs>
            <a:gs pos="100000">
              <a:srgbClr val="C5D9FB"/>
            </a:gs>
          </a:gsLst>
          <a:lin ang="5400000" scaled="0"/>
        </a:gradFill>
        <a:ln cap="flat" cmpd="sng" w="25400">
          <a:solidFill>
            <a:srgbClr val="3061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0" lIns="91425" spcFirstLastPara="1" rIns="91425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Click</a:t>
          </a: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 To Go To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HOLDS</a:t>
          </a:r>
          <a:endParaRPr b="1" sz="1400">
            <a:solidFill>
              <a:srgbClr val="002060"/>
            </a:solidFill>
          </a:endParaRPr>
        </a:p>
      </xdr:txBody>
    </xdr:sp>
    <xdr:clientData fLocksWithSheet="0"/>
  </xdr:oneCellAnchor>
  <xdr:oneCellAnchor>
    <xdr:from>
      <xdr:col>18</xdr:col>
      <xdr:colOff>495300</xdr:colOff>
      <xdr:row>0</xdr:row>
      <xdr:rowOff>9525</xdr:rowOff>
    </xdr:from>
    <xdr:ext cx="1857375" cy="628650"/>
    <xdr:sp>
      <xdr:nvSpPr>
        <xdr:cNvPr id="4" name="Shape 4">
          <a:hlinkClick r:id="rId2"/>
        </xdr:cNvPr>
        <xdr:cNvSpPr/>
      </xdr:nvSpPr>
      <xdr:spPr>
        <a:xfrm>
          <a:off x="4431600" y="3479963"/>
          <a:ext cx="1828800" cy="600075"/>
        </a:xfrm>
        <a:prstGeom prst="flowChartTerminator">
          <a:avLst/>
        </a:prstGeom>
        <a:gradFill>
          <a:gsLst>
            <a:gs pos="0">
              <a:srgbClr val="F3F8FF"/>
            </a:gs>
            <a:gs pos="74000">
              <a:srgbClr val="A8C7FA"/>
            </a:gs>
            <a:gs pos="83000">
              <a:srgbClr val="A8C7FA"/>
            </a:gs>
            <a:gs pos="100000">
              <a:srgbClr val="C5D9FB"/>
            </a:gs>
          </a:gsLst>
          <a:lin ang="5400000" scaled="0"/>
        </a:gradFill>
        <a:ln cap="flat" cmpd="sng" w="25400">
          <a:solidFill>
            <a:srgbClr val="3061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0" lIns="91425" spcFirstLastPara="1" rIns="91425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Click</a:t>
          </a: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 To Go SUMMARY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29</xdr:row>
      <xdr:rowOff>0</xdr:rowOff>
    </xdr:from>
    <xdr:ext cx="6324600" cy="6600825"/>
    <xdr:pic>
      <xdr:nvPicPr>
        <xdr:cNvPr descr="Factory confirmation"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447675</xdr:colOff>
      <xdr:row>1</xdr:row>
      <xdr:rowOff>0</xdr:rowOff>
    </xdr:from>
    <xdr:ext cx="1838325" cy="619125"/>
    <xdr:sp>
      <xdr:nvSpPr>
        <xdr:cNvPr id="5" name="Shape 5">
          <a:hlinkClick r:id="rId1"/>
        </xdr:cNvPr>
        <xdr:cNvSpPr/>
      </xdr:nvSpPr>
      <xdr:spPr>
        <a:xfrm>
          <a:off x="4441125" y="3484725"/>
          <a:ext cx="1809750" cy="590550"/>
        </a:xfrm>
        <a:prstGeom prst="flowChartTerminator">
          <a:avLst/>
        </a:prstGeom>
        <a:gradFill>
          <a:gsLst>
            <a:gs pos="0">
              <a:srgbClr val="F3F8FF"/>
            </a:gs>
            <a:gs pos="74000">
              <a:srgbClr val="A8C7FA"/>
            </a:gs>
            <a:gs pos="83000">
              <a:srgbClr val="A8C7FA"/>
            </a:gs>
            <a:gs pos="100000">
              <a:srgbClr val="C5D9FB"/>
            </a:gs>
          </a:gsLst>
          <a:lin ang="5400000" scaled="0"/>
        </a:gradFill>
        <a:ln cap="flat" cmpd="sng" w="25400">
          <a:solidFill>
            <a:srgbClr val="3061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0" lIns="91425" spcFirstLastPara="1" rIns="91425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Click</a:t>
          </a: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 To Go To VOLUMES</a:t>
          </a:r>
          <a:endParaRPr b="1" sz="1400">
            <a:solidFill>
              <a:srgbClr val="002060"/>
            </a:solidFill>
          </a:endParaRPr>
        </a:p>
      </xdr:txBody>
    </xdr:sp>
    <xdr:clientData fLocksWithSheet="0"/>
  </xdr:oneCellAnchor>
  <xdr:oneCellAnchor>
    <xdr:from>
      <xdr:col>1</xdr:col>
      <xdr:colOff>495300</xdr:colOff>
      <xdr:row>1</xdr:row>
      <xdr:rowOff>0</xdr:rowOff>
    </xdr:from>
    <xdr:ext cx="1876425" cy="609600"/>
    <xdr:sp>
      <xdr:nvSpPr>
        <xdr:cNvPr id="6" name="Shape 6">
          <a:hlinkClick r:id="rId2"/>
        </xdr:cNvPr>
        <xdr:cNvSpPr/>
      </xdr:nvSpPr>
      <xdr:spPr>
        <a:xfrm>
          <a:off x="4422075" y="3489488"/>
          <a:ext cx="1847850" cy="581025"/>
        </a:xfrm>
        <a:prstGeom prst="flowChartTerminator">
          <a:avLst/>
        </a:prstGeom>
        <a:gradFill>
          <a:gsLst>
            <a:gs pos="0">
              <a:srgbClr val="F3F8FF"/>
            </a:gs>
            <a:gs pos="74000">
              <a:srgbClr val="A8C7FA"/>
            </a:gs>
            <a:gs pos="83000">
              <a:srgbClr val="A8C7FA"/>
            </a:gs>
            <a:gs pos="100000">
              <a:srgbClr val="C5D9FB"/>
            </a:gs>
          </a:gsLst>
          <a:lin ang="5400000" scaled="0"/>
        </a:gradFill>
        <a:ln cap="flat" cmpd="sng" w="25400">
          <a:solidFill>
            <a:srgbClr val="3061B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0" lIns="91425" spcFirstLastPara="1" rIns="91425" wrap="square" tIns="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Click</a:t>
          </a: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 To Go To</a:t>
          </a:r>
          <a:endParaRPr sz="1400"/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002060"/>
              </a:solidFill>
              <a:latin typeface="Arial"/>
              <a:ea typeface="Arial"/>
              <a:cs typeface="Arial"/>
              <a:sym typeface="Arial"/>
            </a:rPr>
            <a:t>HOLDS</a:t>
          </a:r>
          <a:endParaRPr b="1" sz="1400">
            <a:solidFill>
              <a:srgbClr val="00206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5.0" ySplit="8.0" topLeftCell="P9" activePane="bottomRight" state="frozen"/>
      <selection activeCell="P1" sqref="P1" pane="topRight"/>
      <selection activeCell="A9" sqref="A9" pane="bottomLeft"/>
      <selection activeCell="P9" sqref="P9" pane="bottomRight"/>
    </sheetView>
  </sheetViews>
  <sheetFormatPr customHeight="1" defaultColWidth="12.63" defaultRowHeight="15.0"/>
  <cols>
    <col customWidth="1" min="1" max="1" width="7.5"/>
    <col customWidth="1" min="2" max="2" width="14.5"/>
    <col customWidth="1" min="3" max="3" width="18.5"/>
    <col customWidth="1" min="4" max="5" width="7.5"/>
    <col customWidth="1" min="6" max="6" width="0.5"/>
    <col customWidth="1" min="7" max="7" width="7.5"/>
    <col customWidth="1" min="8" max="8" width="0.5"/>
    <col customWidth="1" min="9" max="9" width="8.88"/>
    <col customWidth="1" min="10" max="10" width="1.0"/>
    <col customWidth="1" min="11" max="11" width="10.13"/>
    <col customWidth="1" min="12" max="12" width="1.0"/>
    <col customWidth="1" min="13" max="13" width="11.63"/>
    <col customWidth="1" min="14" max="14" width="1.0"/>
    <col customWidth="1" min="15" max="15" width="17.5"/>
    <col customWidth="1" min="16" max="16" width="1.5"/>
    <col customWidth="1" min="17" max="29" width="8.25"/>
    <col customWidth="1" min="30" max="31" width="14.5"/>
  </cols>
  <sheetData>
    <row r="1" ht="15.75" customHeight="1">
      <c r="A1" s="1" t="s">
        <v>0</v>
      </c>
      <c r="B1" s="2"/>
      <c r="C1" s="3"/>
      <c r="D1" s="4" t="s">
        <v>1</v>
      </c>
      <c r="E1" s="2"/>
      <c r="F1" s="2"/>
      <c r="G1" s="5"/>
      <c r="H1" s="6" t="s">
        <v>2</v>
      </c>
      <c r="I1" s="7"/>
      <c r="J1" s="8"/>
      <c r="K1" s="8"/>
      <c r="L1" s="8"/>
      <c r="M1" s="8"/>
      <c r="N1" s="8"/>
      <c r="O1" s="9"/>
      <c r="P1" s="4" t="s">
        <v>3</v>
      </c>
      <c r="S1" s="10" t="s">
        <v>4</v>
      </c>
      <c r="X1" s="11"/>
      <c r="AB1" s="2"/>
      <c r="AC1" s="2"/>
    </row>
    <row r="2" ht="18.0" customHeight="1">
      <c r="A2" s="12" t="s">
        <v>5</v>
      </c>
      <c r="B2" s="13"/>
      <c r="C2" s="2"/>
      <c r="D2" s="3"/>
      <c r="E2" s="2"/>
      <c r="F2" s="2"/>
      <c r="G2" s="5"/>
      <c r="H2" s="6" t="s">
        <v>6</v>
      </c>
      <c r="I2" s="7"/>
      <c r="J2" s="8"/>
      <c r="K2" s="8"/>
      <c r="L2" s="8"/>
      <c r="M2" s="8"/>
      <c r="N2" s="8"/>
      <c r="O2" s="9"/>
      <c r="P2" s="2"/>
      <c r="Q2" s="2"/>
      <c r="R2" s="14"/>
      <c r="S2" s="11"/>
      <c r="AB2" s="2"/>
      <c r="AC2" s="2"/>
    </row>
    <row r="3" ht="15.75" customHeight="1">
      <c r="A3" s="15" t="s">
        <v>7</v>
      </c>
      <c r="B3" s="16"/>
      <c r="C3" s="9"/>
      <c r="D3" s="3"/>
      <c r="E3" s="2"/>
      <c r="F3" s="2"/>
      <c r="G3" s="5"/>
      <c r="H3" s="6" t="s">
        <v>8</v>
      </c>
      <c r="I3" s="7"/>
      <c r="J3" s="8"/>
      <c r="K3" s="8"/>
      <c r="L3" s="8"/>
      <c r="M3" s="8"/>
      <c r="N3" s="8"/>
      <c r="O3" s="9"/>
      <c r="P3" s="2"/>
      <c r="Q3" s="17" t="s">
        <v>9</v>
      </c>
      <c r="S3" s="2"/>
      <c r="T3" s="2"/>
      <c r="U3" s="2"/>
      <c r="V3" s="2"/>
      <c r="W3" s="2"/>
      <c r="AB3" s="2"/>
      <c r="AC3" s="2"/>
    </row>
    <row r="4" ht="15.75" customHeight="1">
      <c r="A4" s="15" t="s">
        <v>10</v>
      </c>
      <c r="B4" s="16"/>
      <c r="C4" s="9"/>
      <c r="D4" s="3"/>
      <c r="E4" s="2"/>
      <c r="F4" s="2"/>
      <c r="G4" s="5"/>
      <c r="H4" s="6" t="s">
        <v>11</v>
      </c>
      <c r="I4" s="16"/>
      <c r="J4" s="8"/>
      <c r="K4" s="8"/>
      <c r="L4" s="8"/>
      <c r="M4" s="8"/>
      <c r="N4" s="8"/>
      <c r="O4" s="9"/>
      <c r="P4" s="2"/>
      <c r="Q4" s="2"/>
      <c r="R4" s="18" t="s">
        <v>12</v>
      </c>
      <c r="S4" s="19" t="s">
        <v>13</v>
      </c>
      <c r="T4" s="19"/>
      <c r="U4" s="2"/>
      <c r="V4" s="2"/>
      <c r="W4" s="2"/>
      <c r="X4" s="2"/>
      <c r="Y4" s="2"/>
      <c r="Z4" s="2"/>
      <c r="AA4" s="2"/>
      <c r="AB4" s="2"/>
      <c r="AC4" s="2"/>
    </row>
    <row r="5" ht="15.0" customHeight="1">
      <c r="A5" s="15" t="s">
        <v>14</v>
      </c>
      <c r="B5" s="7"/>
      <c r="C5" s="9"/>
      <c r="D5" s="19"/>
      <c r="E5" s="2"/>
      <c r="F5" s="2"/>
      <c r="G5" s="5"/>
      <c r="H5" s="20" t="s">
        <v>15</v>
      </c>
      <c r="I5" s="7"/>
      <c r="J5" s="8"/>
      <c r="K5" s="8"/>
      <c r="L5" s="8"/>
      <c r="M5" s="8"/>
      <c r="N5" s="8"/>
      <c r="O5" s="9"/>
      <c r="P5" s="2"/>
      <c r="Q5" s="2"/>
      <c r="R5" s="2"/>
      <c r="S5" s="19" t="s">
        <v>16</v>
      </c>
      <c r="T5" s="19"/>
      <c r="U5" s="2"/>
      <c r="V5" s="2"/>
      <c r="W5" s="2"/>
      <c r="X5" s="2"/>
      <c r="Y5" s="2"/>
      <c r="Z5" s="2"/>
      <c r="AA5" s="2"/>
      <c r="AB5" s="2"/>
      <c r="AC5" s="2"/>
    </row>
    <row r="6" ht="15.75" customHeight="1">
      <c r="A6" s="21" t="s">
        <v>17</v>
      </c>
      <c r="B6" s="22"/>
      <c r="C6" s="23"/>
      <c r="D6" s="19"/>
      <c r="E6" s="2"/>
      <c r="F6" s="2"/>
      <c r="G6" s="5"/>
      <c r="H6" s="20" t="s">
        <v>18</v>
      </c>
      <c r="I6" s="24"/>
      <c r="J6" s="25"/>
      <c r="K6" s="25"/>
      <c r="L6" s="26"/>
      <c r="M6" s="27" t="s">
        <v>19</v>
      </c>
      <c r="N6" s="28"/>
      <c r="O6" s="26"/>
      <c r="P6" s="2"/>
      <c r="R6" s="18" t="s">
        <v>20</v>
      </c>
      <c r="S6" s="19" t="s">
        <v>21</v>
      </c>
      <c r="T6" s="19"/>
      <c r="U6" s="2"/>
      <c r="V6" s="2"/>
      <c r="W6" s="2"/>
      <c r="X6" s="2"/>
      <c r="Y6" s="2"/>
      <c r="Z6" s="2"/>
      <c r="AA6" s="2"/>
      <c r="AB6" s="2"/>
      <c r="AC6" s="2"/>
    </row>
    <row r="7" ht="15.75" customHeight="1">
      <c r="A7" s="29"/>
      <c r="B7" s="30"/>
      <c r="C7" s="31"/>
      <c r="D7" s="32"/>
      <c r="E7" s="2"/>
      <c r="F7" s="33"/>
      <c r="G7" s="34"/>
      <c r="H7" s="35" t="s">
        <v>22</v>
      </c>
      <c r="I7" s="7"/>
      <c r="J7" s="8"/>
      <c r="K7" s="8"/>
      <c r="L7" s="8"/>
      <c r="M7" s="9"/>
      <c r="N7" s="36"/>
      <c r="O7" s="37"/>
      <c r="P7" s="2"/>
      <c r="Q7" s="2"/>
      <c r="S7" s="38" t="s">
        <v>23</v>
      </c>
      <c r="T7" s="38"/>
      <c r="V7" s="3"/>
      <c r="X7" s="3"/>
      <c r="Y7" s="3"/>
      <c r="AC7" s="2"/>
    </row>
    <row r="8">
      <c r="A8" s="39" t="s">
        <v>24</v>
      </c>
      <c r="B8" s="40" t="s">
        <v>25</v>
      </c>
      <c r="C8" s="41" t="s">
        <v>26</v>
      </c>
      <c r="D8" s="25"/>
      <c r="E8" s="25"/>
      <c r="F8" s="26"/>
      <c r="G8" s="42" t="s">
        <v>27</v>
      </c>
      <c r="H8" s="43"/>
      <c r="I8" s="44" t="s">
        <v>28</v>
      </c>
      <c r="J8" s="43"/>
      <c r="K8" s="45" t="s">
        <v>29</v>
      </c>
      <c r="L8" s="43"/>
      <c r="M8" s="45" t="s">
        <v>30</v>
      </c>
      <c r="N8" s="43"/>
      <c r="O8" s="46" t="s">
        <v>31</v>
      </c>
      <c r="P8" s="47"/>
      <c r="Q8" s="48" t="s">
        <v>32</v>
      </c>
      <c r="R8" s="49" t="s">
        <v>33</v>
      </c>
      <c r="S8" s="50" t="s">
        <v>34</v>
      </c>
      <c r="T8" s="51" t="s">
        <v>35</v>
      </c>
      <c r="U8" s="52" t="s">
        <v>36</v>
      </c>
      <c r="V8" s="53" t="s">
        <v>37</v>
      </c>
      <c r="W8" s="54" t="s">
        <v>38</v>
      </c>
      <c r="X8" s="55" t="s">
        <v>39</v>
      </c>
      <c r="Y8" s="56" t="s">
        <v>40</v>
      </c>
      <c r="Z8" s="57" t="s">
        <v>41</v>
      </c>
      <c r="AA8" s="58" t="s">
        <v>42</v>
      </c>
      <c r="AB8" s="59" t="s">
        <v>43</v>
      </c>
      <c r="AC8" s="60" t="s">
        <v>44</v>
      </c>
    </row>
    <row r="9" ht="6.75" customHeight="1">
      <c r="A9" s="61"/>
      <c r="B9" s="61"/>
      <c r="C9" s="62"/>
      <c r="D9" s="3"/>
      <c r="E9" s="3"/>
      <c r="F9" s="63"/>
      <c r="G9" s="61"/>
      <c r="H9" s="61"/>
      <c r="I9" s="61"/>
      <c r="J9" s="61"/>
      <c r="K9" s="61"/>
      <c r="L9" s="61"/>
      <c r="M9" s="61"/>
      <c r="N9" s="61"/>
      <c r="O9" s="61"/>
      <c r="P9" s="61"/>
      <c r="Q9" s="64"/>
      <c r="R9" s="65"/>
      <c r="S9" s="66"/>
      <c r="T9" s="67"/>
      <c r="U9" s="68"/>
      <c r="V9" s="69"/>
      <c r="W9" s="70"/>
      <c r="X9" s="71"/>
      <c r="Y9" s="72"/>
      <c r="Z9" s="73"/>
      <c r="AA9" s="74"/>
      <c r="AB9" s="61"/>
      <c r="AC9" s="75"/>
    </row>
    <row r="10" ht="15.75" customHeight="1">
      <c r="A10" s="76">
        <v>5948.0</v>
      </c>
      <c r="B10" s="77" t="s">
        <v>45</v>
      </c>
      <c r="C10" s="78" t="s">
        <v>46</v>
      </c>
      <c r="D10" s="79"/>
      <c r="E10" s="79"/>
      <c r="F10" s="80"/>
      <c r="G10" s="81">
        <v>1.0</v>
      </c>
      <c r="H10" s="82"/>
      <c r="I10" s="81">
        <v>10.0</v>
      </c>
      <c r="J10" s="82"/>
      <c r="K10" s="81">
        <f t="shared" ref="K10:K136" si="1">SUM(Q10:AC10)</f>
        <v>0</v>
      </c>
      <c r="L10" s="83"/>
      <c r="M10" s="84">
        <v>97.1</v>
      </c>
      <c r="N10" s="83"/>
      <c r="O10" s="85">
        <f t="shared" ref="O10:O136" si="2">K10*M10</f>
        <v>0</v>
      </c>
      <c r="P10" s="86"/>
      <c r="Q10" s="87"/>
      <c r="R10" s="88"/>
      <c r="S10" s="89"/>
      <c r="T10" s="90"/>
      <c r="U10" s="91"/>
      <c r="V10" s="92"/>
      <c r="W10" s="93"/>
      <c r="X10" s="94"/>
      <c r="Y10" s="95"/>
      <c r="Z10" s="96"/>
      <c r="AA10" s="97"/>
      <c r="AB10" s="98"/>
      <c r="AC10" s="99"/>
    </row>
    <row r="11" ht="15.75" customHeight="1">
      <c r="A11" s="100">
        <v>7022.0</v>
      </c>
      <c r="B11" s="101" t="s">
        <v>45</v>
      </c>
      <c r="C11" s="102" t="s">
        <v>46</v>
      </c>
      <c r="D11" s="8"/>
      <c r="E11" s="8"/>
      <c r="F11" s="9"/>
      <c r="G11" s="103">
        <v>2.0</v>
      </c>
      <c r="H11" s="104"/>
      <c r="I11" s="103">
        <v>10.0</v>
      </c>
      <c r="J11" s="104"/>
      <c r="K11" s="103">
        <f t="shared" si="1"/>
        <v>0</v>
      </c>
      <c r="L11" s="105"/>
      <c r="M11" s="106">
        <v>97.1</v>
      </c>
      <c r="N11" s="105"/>
      <c r="O11" s="107">
        <f t="shared" si="2"/>
        <v>0</v>
      </c>
      <c r="P11" s="108"/>
      <c r="Q11" s="109"/>
      <c r="R11" s="110"/>
      <c r="S11" s="111"/>
      <c r="T11" s="112"/>
      <c r="U11" s="113"/>
      <c r="V11" s="114"/>
      <c r="W11" s="115"/>
      <c r="X11" s="116"/>
      <c r="Y11" s="117"/>
      <c r="Z11" s="118"/>
      <c r="AA11" s="119"/>
      <c r="AB11" s="120"/>
      <c r="AC11" s="121"/>
      <c r="AD11" s="3"/>
      <c r="AE11" s="3"/>
    </row>
    <row r="12" ht="15.75" customHeight="1">
      <c r="A12" s="100">
        <v>5861.0</v>
      </c>
      <c r="B12" s="101" t="s">
        <v>45</v>
      </c>
      <c r="C12" s="102" t="s">
        <v>47</v>
      </c>
      <c r="D12" s="8"/>
      <c r="E12" s="8"/>
      <c r="F12" s="9"/>
      <c r="G12" s="103">
        <v>1.0</v>
      </c>
      <c r="H12" s="104"/>
      <c r="I12" s="103">
        <v>5.0</v>
      </c>
      <c r="J12" s="104"/>
      <c r="K12" s="103">
        <f t="shared" si="1"/>
        <v>0</v>
      </c>
      <c r="L12" s="105"/>
      <c r="M12" s="106">
        <v>106.9</v>
      </c>
      <c r="N12" s="105"/>
      <c r="O12" s="107">
        <f t="shared" si="2"/>
        <v>0</v>
      </c>
      <c r="P12" s="122"/>
      <c r="Q12" s="123"/>
      <c r="R12" s="124"/>
      <c r="S12" s="125"/>
      <c r="T12" s="126"/>
      <c r="U12" s="127"/>
      <c r="V12" s="128"/>
      <c r="W12" s="129"/>
      <c r="X12" s="130"/>
      <c r="Y12" s="131"/>
      <c r="Z12" s="132"/>
      <c r="AA12" s="133"/>
      <c r="AB12" s="134"/>
      <c r="AC12" s="135"/>
    </row>
    <row r="13" ht="15.75" customHeight="1">
      <c r="A13" s="100">
        <v>5858.0</v>
      </c>
      <c r="B13" s="136" t="s">
        <v>45</v>
      </c>
      <c r="C13" s="102" t="s">
        <v>47</v>
      </c>
      <c r="D13" s="8"/>
      <c r="E13" s="8"/>
      <c r="F13" s="9"/>
      <c r="G13" s="137">
        <v>2.0</v>
      </c>
      <c r="H13" s="104"/>
      <c r="I13" s="103">
        <v>5.0</v>
      </c>
      <c r="J13" s="104"/>
      <c r="K13" s="103">
        <f t="shared" si="1"/>
        <v>0</v>
      </c>
      <c r="L13" s="105"/>
      <c r="M13" s="106">
        <v>151.9</v>
      </c>
      <c r="N13" s="105"/>
      <c r="O13" s="107">
        <f t="shared" si="2"/>
        <v>0</v>
      </c>
      <c r="P13" s="122"/>
      <c r="Q13" s="123"/>
      <c r="R13" s="124"/>
      <c r="S13" s="125"/>
      <c r="T13" s="126"/>
      <c r="U13" s="127"/>
      <c r="V13" s="128"/>
      <c r="W13" s="129"/>
      <c r="X13" s="130"/>
      <c r="Y13" s="131"/>
      <c r="Z13" s="132"/>
      <c r="AA13" s="133"/>
      <c r="AB13" s="134"/>
      <c r="AC13" s="135"/>
    </row>
    <row r="14" ht="15.75" customHeight="1">
      <c r="A14" s="100">
        <v>5928.0</v>
      </c>
      <c r="B14" s="101" t="s">
        <v>45</v>
      </c>
      <c r="C14" s="102" t="s">
        <v>47</v>
      </c>
      <c r="D14" s="8"/>
      <c r="E14" s="8"/>
      <c r="F14" s="9"/>
      <c r="G14" s="103">
        <v>3.0</v>
      </c>
      <c r="H14" s="104"/>
      <c r="I14" s="103">
        <v>5.0</v>
      </c>
      <c r="J14" s="104"/>
      <c r="K14" s="103">
        <f t="shared" si="1"/>
        <v>0</v>
      </c>
      <c r="L14" s="105"/>
      <c r="M14" s="106">
        <v>97.1</v>
      </c>
      <c r="N14" s="105"/>
      <c r="O14" s="107">
        <f t="shared" si="2"/>
        <v>0</v>
      </c>
      <c r="P14" s="122"/>
      <c r="Q14" s="123"/>
      <c r="R14" s="124"/>
      <c r="S14" s="125"/>
      <c r="T14" s="126"/>
      <c r="U14" s="127"/>
      <c r="V14" s="128"/>
      <c r="W14" s="129"/>
      <c r="X14" s="130"/>
      <c r="Y14" s="131"/>
      <c r="Z14" s="132"/>
      <c r="AA14" s="133"/>
      <c r="AB14" s="134"/>
      <c r="AC14" s="135"/>
    </row>
    <row r="15" ht="15.75" customHeight="1">
      <c r="A15" s="100">
        <v>7021.0</v>
      </c>
      <c r="B15" s="101" t="s">
        <v>45</v>
      </c>
      <c r="C15" s="102" t="s">
        <v>47</v>
      </c>
      <c r="D15" s="8"/>
      <c r="E15" s="8"/>
      <c r="F15" s="9"/>
      <c r="G15" s="103">
        <v>4.0</v>
      </c>
      <c r="H15" s="104"/>
      <c r="I15" s="103">
        <v>7.0</v>
      </c>
      <c r="J15" s="104"/>
      <c r="K15" s="103">
        <f t="shared" si="1"/>
        <v>0</v>
      </c>
      <c r="L15" s="105"/>
      <c r="M15" s="106">
        <v>214.7</v>
      </c>
      <c r="N15" s="105"/>
      <c r="O15" s="107">
        <f t="shared" si="2"/>
        <v>0</v>
      </c>
      <c r="P15" s="122"/>
      <c r="Q15" s="123"/>
      <c r="R15" s="124"/>
      <c r="S15" s="125"/>
      <c r="T15" s="126"/>
      <c r="U15" s="127"/>
      <c r="V15" s="128"/>
      <c r="W15" s="129"/>
      <c r="X15" s="130"/>
      <c r="Y15" s="131"/>
      <c r="Z15" s="132"/>
      <c r="AA15" s="133"/>
      <c r="AB15" s="134"/>
      <c r="AC15" s="135"/>
      <c r="AD15" s="3"/>
      <c r="AE15" s="3"/>
    </row>
    <row r="16" ht="15.75" customHeight="1">
      <c r="A16" s="100">
        <v>5927.0</v>
      </c>
      <c r="B16" s="101" t="s">
        <v>45</v>
      </c>
      <c r="C16" s="102" t="s">
        <v>48</v>
      </c>
      <c r="D16" s="8"/>
      <c r="E16" s="8"/>
      <c r="F16" s="9"/>
      <c r="G16" s="104"/>
      <c r="H16" s="104"/>
      <c r="I16" s="103">
        <v>6.0</v>
      </c>
      <c r="J16" s="104"/>
      <c r="K16" s="103">
        <f t="shared" si="1"/>
        <v>0</v>
      </c>
      <c r="L16" s="105"/>
      <c r="M16" s="106">
        <v>234.3</v>
      </c>
      <c r="N16" s="105"/>
      <c r="O16" s="107">
        <f t="shared" si="2"/>
        <v>0</v>
      </c>
      <c r="P16" s="122"/>
      <c r="Q16" s="123"/>
      <c r="R16" s="124"/>
      <c r="S16" s="125"/>
      <c r="T16" s="126"/>
      <c r="U16" s="127"/>
      <c r="V16" s="128"/>
      <c r="W16" s="129"/>
      <c r="X16" s="130"/>
      <c r="Y16" s="131"/>
      <c r="Z16" s="132"/>
      <c r="AA16" s="133"/>
      <c r="AB16" s="134"/>
      <c r="AC16" s="135"/>
    </row>
    <row r="17" ht="15.75" customHeight="1">
      <c r="A17" s="100">
        <v>5932.0</v>
      </c>
      <c r="B17" s="101" t="s">
        <v>45</v>
      </c>
      <c r="C17" s="102" t="s">
        <v>49</v>
      </c>
      <c r="D17" s="8"/>
      <c r="E17" s="8"/>
      <c r="F17" s="9"/>
      <c r="G17" s="104"/>
      <c r="H17" s="104"/>
      <c r="I17" s="103">
        <v>5.0</v>
      </c>
      <c r="J17" s="104"/>
      <c r="K17" s="103">
        <f t="shared" si="1"/>
        <v>0</v>
      </c>
      <c r="L17" s="105"/>
      <c r="M17" s="106">
        <v>126.5</v>
      </c>
      <c r="N17" s="105"/>
      <c r="O17" s="107">
        <f t="shared" si="2"/>
        <v>0</v>
      </c>
      <c r="P17" s="122"/>
      <c r="Q17" s="123"/>
      <c r="R17" s="124"/>
      <c r="S17" s="125"/>
      <c r="T17" s="126"/>
      <c r="U17" s="127"/>
      <c r="V17" s="128"/>
      <c r="W17" s="129"/>
      <c r="X17" s="130"/>
      <c r="Y17" s="131"/>
      <c r="Z17" s="132"/>
      <c r="AA17" s="133"/>
      <c r="AB17" s="134"/>
      <c r="AC17" s="135"/>
    </row>
    <row r="18" ht="15.75" customHeight="1">
      <c r="A18" s="100">
        <v>5860.0</v>
      </c>
      <c r="B18" s="101" t="s">
        <v>45</v>
      </c>
      <c r="C18" s="102" t="s">
        <v>50</v>
      </c>
      <c r="D18" s="8"/>
      <c r="E18" s="8"/>
      <c r="F18" s="9"/>
      <c r="G18" s="103"/>
      <c r="H18" s="104"/>
      <c r="I18" s="103">
        <v>7.0</v>
      </c>
      <c r="J18" s="104"/>
      <c r="K18" s="103">
        <f t="shared" si="1"/>
        <v>0</v>
      </c>
      <c r="L18" s="105"/>
      <c r="M18" s="106">
        <v>469.5</v>
      </c>
      <c r="N18" s="105"/>
      <c r="O18" s="107">
        <f t="shared" si="2"/>
        <v>0</v>
      </c>
      <c r="P18" s="122"/>
      <c r="Q18" s="123"/>
      <c r="R18" s="124"/>
      <c r="S18" s="125"/>
      <c r="T18" s="126"/>
      <c r="U18" s="127"/>
      <c r="V18" s="128"/>
      <c r="W18" s="129"/>
      <c r="X18" s="130"/>
      <c r="Y18" s="131"/>
      <c r="Z18" s="132"/>
      <c r="AA18" s="133"/>
      <c r="AB18" s="134"/>
      <c r="AC18" s="135"/>
    </row>
    <row r="19" ht="15.75" customHeight="1">
      <c r="A19" s="100">
        <v>5386.0</v>
      </c>
      <c r="B19" s="101" t="s">
        <v>45</v>
      </c>
      <c r="C19" s="102" t="s">
        <v>51</v>
      </c>
      <c r="D19" s="8"/>
      <c r="E19" s="8"/>
      <c r="F19" s="9"/>
      <c r="G19" s="103">
        <v>1.0</v>
      </c>
      <c r="H19" s="104"/>
      <c r="I19" s="103">
        <v>5.0</v>
      </c>
      <c r="J19" s="104"/>
      <c r="K19" s="103">
        <f t="shared" si="1"/>
        <v>0</v>
      </c>
      <c r="L19" s="105"/>
      <c r="M19" s="106">
        <v>328.3</v>
      </c>
      <c r="N19" s="105"/>
      <c r="O19" s="107">
        <f t="shared" si="2"/>
        <v>0</v>
      </c>
      <c r="P19" s="122"/>
      <c r="Q19" s="123"/>
      <c r="R19" s="124"/>
      <c r="S19" s="125"/>
      <c r="T19" s="126"/>
      <c r="U19" s="127"/>
      <c r="V19" s="128"/>
      <c r="W19" s="129"/>
      <c r="X19" s="130"/>
      <c r="Y19" s="131"/>
      <c r="Z19" s="132"/>
      <c r="AA19" s="133"/>
      <c r="AB19" s="134"/>
      <c r="AC19" s="135"/>
    </row>
    <row r="20" ht="15.75" customHeight="1">
      <c r="A20" s="100">
        <v>7018.0</v>
      </c>
      <c r="B20" s="101" t="s">
        <v>45</v>
      </c>
      <c r="C20" s="102" t="s">
        <v>52</v>
      </c>
      <c r="D20" s="8"/>
      <c r="E20" s="8"/>
      <c r="F20" s="9"/>
      <c r="G20" s="103">
        <v>1.0</v>
      </c>
      <c r="H20" s="104"/>
      <c r="I20" s="103">
        <v>5.0</v>
      </c>
      <c r="J20" s="104"/>
      <c r="K20" s="103">
        <f t="shared" si="1"/>
        <v>0</v>
      </c>
      <c r="L20" s="105"/>
      <c r="M20" s="106">
        <v>210.7</v>
      </c>
      <c r="N20" s="105"/>
      <c r="O20" s="107">
        <f t="shared" si="2"/>
        <v>0</v>
      </c>
      <c r="P20" s="122"/>
      <c r="Q20" s="123"/>
      <c r="R20" s="124"/>
      <c r="S20" s="125"/>
      <c r="T20" s="126"/>
      <c r="U20" s="127"/>
      <c r="V20" s="128"/>
      <c r="W20" s="129"/>
      <c r="X20" s="130"/>
      <c r="Y20" s="131"/>
      <c r="Z20" s="132"/>
      <c r="AA20" s="133"/>
      <c r="AB20" s="134"/>
      <c r="AC20" s="135"/>
      <c r="AD20" s="3"/>
      <c r="AE20" s="3"/>
    </row>
    <row r="21" ht="15.75" customHeight="1">
      <c r="A21" s="100">
        <v>7019.0</v>
      </c>
      <c r="B21" s="101" t="s">
        <v>45</v>
      </c>
      <c r="C21" s="102" t="s">
        <v>52</v>
      </c>
      <c r="D21" s="8"/>
      <c r="E21" s="8"/>
      <c r="F21" s="9"/>
      <c r="G21" s="103">
        <v>2.0</v>
      </c>
      <c r="H21" s="104"/>
      <c r="I21" s="103">
        <v>5.0</v>
      </c>
      <c r="J21" s="104"/>
      <c r="K21" s="103">
        <f t="shared" si="1"/>
        <v>0</v>
      </c>
      <c r="L21" s="105"/>
      <c r="M21" s="106">
        <v>273.5</v>
      </c>
      <c r="N21" s="105"/>
      <c r="O21" s="107">
        <f t="shared" si="2"/>
        <v>0</v>
      </c>
      <c r="P21" s="122"/>
      <c r="Q21" s="123"/>
      <c r="R21" s="124"/>
      <c r="S21" s="125"/>
      <c r="T21" s="126"/>
      <c r="U21" s="127"/>
      <c r="V21" s="128"/>
      <c r="W21" s="129"/>
      <c r="X21" s="130"/>
      <c r="Y21" s="131"/>
      <c r="Z21" s="132"/>
      <c r="AA21" s="133"/>
      <c r="AB21" s="134"/>
      <c r="AC21" s="135"/>
      <c r="AD21" s="3"/>
      <c r="AE21" s="3"/>
    </row>
    <row r="22" ht="15.75" customHeight="1">
      <c r="A22" s="100">
        <v>7020.0</v>
      </c>
      <c r="B22" s="101" t="s">
        <v>45</v>
      </c>
      <c r="C22" s="102" t="s">
        <v>52</v>
      </c>
      <c r="D22" s="8"/>
      <c r="E22" s="8"/>
      <c r="F22" s="9"/>
      <c r="G22" s="103">
        <v>3.0</v>
      </c>
      <c r="H22" s="104"/>
      <c r="I22" s="103">
        <v>5.0</v>
      </c>
      <c r="J22" s="104"/>
      <c r="K22" s="103">
        <f t="shared" si="1"/>
        <v>0</v>
      </c>
      <c r="L22" s="105"/>
      <c r="M22" s="106">
        <v>234.3</v>
      </c>
      <c r="N22" s="105"/>
      <c r="O22" s="107">
        <f t="shared" si="2"/>
        <v>0</v>
      </c>
      <c r="P22" s="122"/>
      <c r="Q22" s="123"/>
      <c r="R22" s="124"/>
      <c r="S22" s="125"/>
      <c r="T22" s="126"/>
      <c r="U22" s="127"/>
      <c r="V22" s="128"/>
      <c r="W22" s="129"/>
      <c r="X22" s="130"/>
      <c r="Y22" s="131"/>
      <c r="Z22" s="132"/>
      <c r="AA22" s="133"/>
      <c r="AB22" s="134"/>
      <c r="AC22" s="135"/>
      <c r="AD22" s="3"/>
      <c r="AE22" s="3"/>
    </row>
    <row r="23" ht="15.75" customHeight="1">
      <c r="A23" s="100">
        <v>7016.0</v>
      </c>
      <c r="B23" s="101" t="s">
        <v>45</v>
      </c>
      <c r="C23" s="102" t="s">
        <v>53</v>
      </c>
      <c r="D23" s="8"/>
      <c r="E23" s="8"/>
      <c r="F23" s="9"/>
      <c r="G23" s="103"/>
      <c r="H23" s="104"/>
      <c r="I23" s="103">
        <v>2.0</v>
      </c>
      <c r="J23" s="104"/>
      <c r="K23" s="103">
        <f t="shared" si="1"/>
        <v>0</v>
      </c>
      <c r="L23" s="105"/>
      <c r="M23" s="106">
        <v>185.3</v>
      </c>
      <c r="N23" s="105"/>
      <c r="O23" s="107">
        <f t="shared" si="2"/>
        <v>0</v>
      </c>
      <c r="P23" s="122"/>
      <c r="Q23" s="123"/>
      <c r="R23" s="124"/>
      <c r="S23" s="125"/>
      <c r="T23" s="126"/>
      <c r="U23" s="127"/>
      <c r="V23" s="128"/>
      <c r="W23" s="129"/>
      <c r="X23" s="130"/>
      <c r="Y23" s="131"/>
      <c r="Z23" s="132"/>
      <c r="AA23" s="133"/>
      <c r="AB23" s="134"/>
      <c r="AC23" s="135"/>
      <c r="AD23" s="3"/>
      <c r="AE23" s="3"/>
    </row>
    <row r="24" ht="15.75" customHeight="1">
      <c r="A24" s="100">
        <v>7017.0</v>
      </c>
      <c r="B24" s="101" t="s">
        <v>45</v>
      </c>
      <c r="C24" s="102" t="s">
        <v>54</v>
      </c>
      <c r="D24" s="8"/>
      <c r="E24" s="8"/>
      <c r="F24" s="9"/>
      <c r="G24" s="103"/>
      <c r="H24" s="104"/>
      <c r="I24" s="103">
        <v>1.0</v>
      </c>
      <c r="J24" s="104"/>
      <c r="K24" s="103">
        <f t="shared" si="1"/>
        <v>0</v>
      </c>
      <c r="L24" s="105"/>
      <c r="M24" s="106">
        <v>97.1</v>
      </c>
      <c r="N24" s="105"/>
      <c r="O24" s="107">
        <f t="shared" si="2"/>
        <v>0</v>
      </c>
      <c r="P24" s="122"/>
      <c r="Q24" s="123"/>
      <c r="R24" s="124"/>
      <c r="S24" s="125"/>
      <c r="T24" s="126"/>
      <c r="U24" s="127"/>
      <c r="V24" s="128"/>
      <c r="W24" s="129"/>
      <c r="X24" s="130"/>
      <c r="Y24" s="131"/>
      <c r="Z24" s="132"/>
      <c r="AA24" s="133"/>
      <c r="AB24" s="134"/>
      <c r="AC24" s="135"/>
      <c r="AD24" s="3"/>
      <c r="AE24" s="3"/>
    </row>
    <row r="25" ht="15.75" customHeight="1">
      <c r="A25" s="138">
        <v>6919.0</v>
      </c>
      <c r="B25" s="139" t="s">
        <v>55</v>
      </c>
      <c r="C25" s="140" t="s">
        <v>56</v>
      </c>
      <c r="D25" s="8"/>
      <c r="E25" s="8"/>
      <c r="F25" s="9"/>
      <c r="G25" s="141">
        <v>1.0</v>
      </c>
      <c r="H25" s="142"/>
      <c r="I25" s="141">
        <v>15.0</v>
      </c>
      <c r="J25" s="142"/>
      <c r="K25" s="141">
        <f t="shared" si="1"/>
        <v>0</v>
      </c>
      <c r="L25" s="143"/>
      <c r="M25" s="144">
        <v>97.1</v>
      </c>
      <c r="N25" s="143"/>
      <c r="O25" s="145">
        <f t="shared" si="2"/>
        <v>0</v>
      </c>
      <c r="P25" s="122"/>
      <c r="Q25" s="123"/>
      <c r="R25" s="124"/>
      <c r="S25" s="125"/>
      <c r="T25" s="126"/>
      <c r="U25" s="127"/>
      <c r="V25" s="128"/>
      <c r="W25" s="129"/>
      <c r="X25" s="130"/>
      <c r="Y25" s="131"/>
      <c r="Z25" s="132"/>
      <c r="AA25" s="133"/>
      <c r="AB25" s="134"/>
      <c r="AC25" s="135"/>
      <c r="AD25" s="3"/>
      <c r="AE25" s="3"/>
    </row>
    <row r="26" ht="15.75" customHeight="1">
      <c r="A26" s="138">
        <v>6913.0</v>
      </c>
      <c r="B26" s="139" t="s">
        <v>55</v>
      </c>
      <c r="C26" s="140" t="s">
        <v>46</v>
      </c>
      <c r="D26" s="8"/>
      <c r="E26" s="8"/>
      <c r="F26" s="9"/>
      <c r="G26" s="141">
        <v>1.0</v>
      </c>
      <c r="H26" s="142"/>
      <c r="I26" s="141">
        <v>5.0</v>
      </c>
      <c r="J26" s="142"/>
      <c r="K26" s="141">
        <f t="shared" si="1"/>
        <v>0</v>
      </c>
      <c r="L26" s="143"/>
      <c r="M26" s="144">
        <v>48.1</v>
      </c>
      <c r="N26" s="143"/>
      <c r="O26" s="145">
        <f t="shared" si="2"/>
        <v>0</v>
      </c>
      <c r="P26" s="122"/>
      <c r="Q26" s="123"/>
      <c r="R26" s="124"/>
      <c r="S26" s="125"/>
      <c r="T26" s="126"/>
      <c r="U26" s="127"/>
      <c r="V26" s="128"/>
      <c r="W26" s="129"/>
      <c r="X26" s="130"/>
      <c r="Y26" s="131"/>
      <c r="Z26" s="132"/>
      <c r="AA26" s="133"/>
      <c r="AB26" s="134"/>
      <c r="AC26" s="135"/>
      <c r="AD26" s="3"/>
      <c r="AE26" s="3"/>
    </row>
    <row r="27" ht="15.75" customHeight="1">
      <c r="A27" s="138">
        <v>6914.0</v>
      </c>
      <c r="B27" s="139" t="s">
        <v>55</v>
      </c>
      <c r="C27" s="140" t="s">
        <v>46</v>
      </c>
      <c r="D27" s="8"/>
      <c r="E27" s="8"/>
      <c r="F27" s="9"/>
      <c r="G27" s="141">
        <v>2.0</v>
      </c>
      <c r="H27" s="142"/>
      <c r="I27" s="141">
        <v>5.0</v>
      </c>
      <c r="J27" s="142"/>
      <c r="K27" s="141">
        <f t="shared" si="1"/>
        <v>0</v>
      </c>
      <c r="L27" s="143"/>
      <c r="M27" s="144">
        <v>48.1</v>
      </c>
      <c r="N27" s="143"/>
      <c r="O27" s="145">
        <f t="shared" si="2"/>
        <v>0</v>
      </c>
      <c r="P27" s="122"/>
      <c r="Q27" s="123"/>
      <c r="R27" s="124"/>
      <c r="S27" s="125"/>
      <c r="T27" s="126"/>
      <c r="U27" s="127"/>
      <c r="V27" s="128"/>
      <c r="W27" s="129"/>
      <c r="X27" s="130"/>
      <c r="Y27" s="131"/>
      <c r="Z27" s="132"/>
      <c r="AA27" s="133"/>
      <c r="AB27" s="134"/>
      <c r="AC27" s="135"/>
      <c r="AD27" s="3"/>
      <c r="AE27" s="3"/>
    </row>
    <row r="28" ht="15.75" customHeight="1">
      <c r="A28" s="138">
        <v>6915.0</v>
      </c>
      <c r="B28" s="139" t="s">
        <v>55</v>
      </c>
      <c r="C28" s="140" t="s">
        <v>46</v>
      </c>
      <c r="D28" s="8"/>
      <c r="E28" s="8"/>
      <c r="F28" s="9"/>
      <c r="G28" s="141">
        <v>3.0</v>
      </c>
      <c r="H28" s="142"/>
      <c r="I28" s="141">
        <v>5.0</v>
      </c>
      <c r="J28" s="142"/>
      <c r="K28" s="141">
        <f t="shared" si="1"/>
        <v>0</v>
      </c>
      <c r="L28" s="143"/>
      <c r="M28" s="144">
        <v>43.2</v>
      </c>
      <c r="N28" s="143"/>
      <c r="O28" s="145">
        <f t="shared" si="2"/>
        <v>0</v>
      </c>
      <c r="P28" s="122"/>
      <c r="Q28" s="123"/>
      <c r="R28" s="124"/>
      <c r="S28" s="125"/>
      <c r="T28" s="126"/>
      <c r="U28" s="127"/>
      <c r="V28" s="128"/>
      <c r="W28" s="129"/>
      <c r="X28" s="130"/>
      <c r="Y28" s="131"/>
      <c r="Z28" s="132"/>
      <c r="AA28" s="133"/>
      <c r="AB28" s="134"/>
      <c r="AC28" s="135"/>
      <c r="AD28" s="3"/>
      <c r="AE28" s="3"/>
    </row>
    <row r="29" ht="15.75" customHeight="1">
      <c r="A29" s="138">
        <v>6916.0</v>
      </c>
      <c r="B29" s="139" t="s">
        <v>55</v>
      </c>
      <c r="C29" s="140" t="s">
        <v>46</v>
      </c>
      <c r="D29" s="8"/>
      <c r="E29" s="8"/>
      <c r="F29" s="9"/>
      <c r="G29" s="141">
        <v>4.0</v>
      </c>
      <c r="H29" s="142"/>
      <c r="I29" s="141">
        <v>5.0</v>
      </c>
      <c r="J29" s="142"/>
      <c r="K29" s="141">
        <f t="shared" si="1"/>
        <v>0</v>
      </c>
      <c r="L29" s="143"/>
      <c r="M29" s="144">
        <v>53.9</v>
      </c>
      <c r="N29" s="143"/>
      <c r="O29" s="145">
        <f t="shared" si="2"/>
        <v>0</v>
      </c>
      <c r="P29" s="122"/>
      <c r="Q29" s="123"/>
      <c r="R29" s="124"/>
      <c r="S29" s="125"/>
      <c r="T29" s="126"/>
      <c r="U29" s="127"/>
      <c r="V29" s="128"/>
      <c r="W29" s="129"/>
      <c r="X29" s="130"/>
      <c r="Y29" s="131"/>
      <c r="Z29" s="132"/>
      <c r="AA29" s="133"/>
      <c r="AB29" s="134"/>
      <c r="AC29" s="135"/>
      <c r="AD29" s="3"/>
      <c r="AE29" s="3"/>
    </row>
    <row r="30" ht="15.75" customHeight="1">
      <c r="A30" s="138">
        <v>6909.0</v>
      </c>
      <c r="B30" s="139" t="s">
        <v>55</v>
      </c>
      <c r="C30" s="140" t="s">
        <v>57</v>
      </c>
      <c r="D30" s="8"/>
      <c r="E30" s="8"/>
      <c r="F30" s="9"/>
      <c r="G30" s="141">
        <v>1.0</v>
      </c>
      <c r="H30" s="142"/>
      <c r="I30" s="141">
        <v>5.0</v>
      </c>
      <c r="J30" s="142"/>
      <c r="K30" s="141">
        <f t="shared" si="1"/>
        <v>0</v>
      </c>
      <c r="L30" s="143"/>
      <c r="M30" s="144">
        <v>87.3</v>
      </c>
      <c r="N30" s="143"/>
      <c r="O30" s="145">
        <f t="shared" si="2"/>
        <v>0</v>
      </c>
      <c r="P30" s="122"/>
      <c r="Q30" s="123"/>
      <c r="R30" s="124"/>
      <c r="S30" s="125"/>
      <c r="T30" s="126"/>
      <c r="U30" s="127"/>
      <c r="V30" s="128"/>
      <c r="W30" s="129"/>
      <c r="X30" s="130"/>
      <c r="Y30" s="131"/>
      <c r="Z30" s="132"/>
      <c r="AA30" s="133"/>
      <c r="AB30" s="134"/>
      <c r="AC30" s="135"/>
      <c r="AD30" s="3"/>
      <c r="AE30" s="3"/>
    </row>
    <row r="31" ht="15.75" customHeight="1">
      <c r="A31" s="138">
        <v>6906.0</v>
      </c>
      <c r="B31" s="139" t="s">
        <v>55</v>
      </c>
      <c r="C31" s="140" t="s">
        <v>51</v>
      </c>
      <c r="D31" s="8"/>
      <c r="E31" s="8"/>
      <c r="F31" s="9"/>
      <c r="G31" s="141">
        <v>1.0</v>
      </c>
      <c r="H31" s="142"/>
      <c r="I31" s="141">
        <v>3.0</v>
      </c>
      <c r="J31" s="142"/>
      <c r="K31" s="141">
        <f t="shared" si="1"/>
        <v>0</v>
      </c>
      <c r="L31" s="143"/>
      <c r="M31" s="144">
        <v>195.1</v>
      </c>
      <c r="N31" s="143"/>
      <c r="O31" s="145">
        <f t="shared" si="2"/>
        <v>0</v>
      </c>
      <c r="P31" s="122"/>
      <c r="Q31" s="123"/>
      <c r="R31" s="124"/>
      <c r="S31" s="125"/>
      <c r="T31" s="126"/>
      <c r="U31" s="127"/>
      <c r="V31" s="128"/>
      <c r="W31" s="129"/>
      <c r="X31" s="130"/>
      <c r="Y31" s="131"/>
      <c r="Z31" s="132"/>
      <c r="AA31" s="133"/>
      <c r="AB31" s="134"/>
      <c r="AC31" s="135"/>
      <c r="AD31" s="3"/>
      <c r="AE31" s="3"/>
    </row>
    <row r="32" ht="15.75" customHeight="1">
      <c r="A32" s="146">
        <v>5969.0</v>
      </c>
      <c r="B32" s="147" t="s">
        <v>58</v>
      </c>
      <c r="C32" s="148" t="s">
        <v>56</v>
      </c>
      <c r="D32" s="8"/>
      <c r="E32" s="8"/>
      <c r="F32" s="9"/>
      <c r="G32" s="149"/>
      <c r="H32" s="149"/>
      <c r="I32" s="150">
        <v>20.0</v>
      </c>
      <c r="J32" s="149"/>
      <c r="K32" s="150">
        <f t="shared" si="1"/>
        <v>0</v>
      </c>
      <c r="L32" s="151"/>
      <c r="M32" s="152">
        <v>77.5</v>
      </c>
      <c r="N32" s="151"/>
      <c r="O32" s="153">
        <f t="shared" si="2"/>
        <v>0</v>
      </c>
      <c r="P32" s="122"/>
      <c r="Q32" s="123"/>
      <c r="R32" s="124"/>
      <c r="S32" s="125"/>
      <c r="T32" s="126"/>
      <c r="U32" s="127"/>
      <c r="V32" s="128"/>
      <c r="W32" s="129"/>
      <c r="X32" s="130"/>
      <c r="Y32" s="131"/>
      <c r="Z32" s="132"/>
      <c r="AA32" s="133"/>
      <c r="AB32" s="134"/>
      <c r="AC32" s="135"/>
    </row>
    <row r="33" ht="15.75" customHeight="1">
      <c r="A33" s="146">
        <v>5935.0</v>
      </c>
      <c r="B33" s="147" t="s">
        <v>58</v>
      </c>
      <c r="C33" s="148" t="s">
        <v>59</v>
      </c>
      <c r="D33" s="8"/>
      <c r="E33" s="8"/>
      <c r="F33" s="9"/>
      <c r="G33" s="149"/>
      <c r="H33" s="149"/>
      <c r="I33" s="150">
        <v>20.0</v>
      </c>
      <c r="J33" s="149"/>
      <c r="K33" s="150">
        <f t="shared" si="1"/>
        <v>0</v>
      </c>
      <c r="L33" s="151"/>
      <c r="M33" s="152">
        <v>126.5</v>
      </c>
      <c r="N33" s="151"/>
      <c r="O33" s="153">
        <f t="shared" si="2"/>
        <v>0</v>
      </c>
      <c r="P33" s="122"/>
      <c r="Q33" s="123"/>
      <c r="R33" s="124"/>
      <c r="S33" s="125"/>
      <c r="T33" s="126"/>
      <c r="U33" s="127"/>
      <c r="V33" s="128"/>
      <c r="W33" s="129"/>
      <c r="X33" s="130"/>
      <c r="Y33" s="131"/>
      <c r="Z33" s="132"/>
      <c r="AA33" s="133"/>
      <c r="AB33" s="134"/>
      <c r="AC33" s="135"/>
    </row>
    <row r="34" ht="15.75" customHeight="1">
      <c r="A34" s="146">
        <v>5936.0</v>
      </c>
      <c r="B34" s="147" t="s">
        <v>58</v>
      </c>
      <c r="C34" s="148" t="s">
        <v>60</v>
      </c>
      <c r="D34" s="8"/>
      <c r="E34" s="8"/>
      <c r="F34" s="9"/>
      <c r="G34" s="149"/>
      <c r="H34" s="149"/>
      <c r="I34" s="150">
        <v>10.0</v>
      </c>
      <c r="J34" s="149"/>
      <c r="K34" s="150">
        <f t="shared" si="1"/>
        <v>0</v>
      </c>
      <c r="L34" s="151"/>
      <c r="M34" s="152">
        <v>155.9</v>
      </c>
      <c r="N34" s="151"/>
      <c r="O34" s="153">
        <f t="shared" si="2"/>
        <v>0</v>
      </c>
      <c r="P34" s="122"/>
      <c r="Q34" s="123"/>
      <c r="R34" s="124"/>
      <c r="S34" s="125"/>
      <c r="T34" s="126"/>
      <c r="U34" s="127"/>
      <c r="V34" s="128"/>
      <c r="W34" s="129"/>
      <c r="X34" s="130"/>
      <c r="Y34" s="131"/>
      <c r="Z34" s="132"/>
      <c r="AA34" s="133"/>
      <c r="AB34" s="134"/>
      <c r="AC34" s="135"/>
    </row>
    <row r="35" ht="15.75" customHeight="1">
      <c r="A35" s="146">
        <v>6007.0</v>
      </c>
      <c r="B35" s="147" t="s">
        <v>58</v>
      </c>
      <c r="C35" s="148" t="s">
        <v>61</v>
      </c>
      <c r="D35" s="8"/>
      <c r="E35" s="8"/>
      <c r="F35" s="9"/>
      <c r="G35" s="149"/>
      <c r="H35" s="149"/>
      <c r="I35" s="150">
        <v>10.0</v>
      </c>
      <c r="J35" s="149"/>
      <c r="K35" s="150">
        <f t="shared" si="1"/>
        <v>0</v>
      </c>
      <c r="L35" s="151"/>
      <c r="M35" s="152">
        <v>106.9</v>
      </c>
      <c r="N35" s="151"/>
      <c r="O35" s="153">
        <f t="shared" si="2"/>
        <v>0</v>
      </c>
      <c r="P35" s="122"/>
      <c r="Q35" s="123"/>
      <c r="R35" s="124"/>
      <c r="S35" s="125"/>
      <c r="T35" s="126"/>
      <c r="U35" s="127"/>
      <c r="V35" s="128"/>
      <c r="W35" s="129"/>
      <c r="X35" s="130"/>
      <c r="Y35" s="131"/>
      <c r="Z35" s="132"/>
      <c r="AA35" s="133"/>
      <c r="AB35" s="134"/>
      <c r="AC35" s="135"/>
    </row>
    <row r="36" ht="15.75" customHeight="1">
      <c r="A36" s="146">
        <v>5970.0</v>
      </c>
      <c r="B36" s="147" t="s">
        <v>58</v>
      </c>
      <c r="C36" s="148" t="s">
        <v>62</v>
      </c>
      <c r="D36" s="8"/>
      <c r="E36" s="8"/>
      <c r="F36" s="9"/>
      <c r="G36" s="149"/>
      <c r="H36" s="149"/>
      <c r="I36" s="150">
        <v>10.0</v>
      </c>
      <c r="J36" s="149"/>
      <c r="K36" s="150">
        <f t="shared" si="1"/>
        <v>0</v>
      </c>
      <c r="L36" s="151"/>
      <c r="M36" s="152">
        <v>151.0</v>
      </c>
      <c r="N36" s="151"/>
      <c r="O36" s="153">
        <f t="shared" si="2"/>
        <v>0</v>
      </c>
      <c r="P36" s="122"/>
      <c r="Q36" s="123"/>
      <c r="R36" s="124"/>
      <c r="S36" s="125"/>
      <c r="T36" s="126"/>
      <c r="U36" s="127"/>
      <c r="V36" s="128"/>
      <c r="W36" s="129"/>
      <c r="X36" s="130"/>
      <c r="Y36" s="131"/>
      <c r="Z36" s="132"/>
      <c r="AA36" s="133"/>
      <c r="AB36" s="134"/>
      <c r="AC36" s="135"/>
    </row>
    <row r="37" ht="15.75" customHeight="1">
      <c r="A37" s="146">
        <v>5968.0</v>
      </c>
      <c r="B37" s="147" t="s">
        <v>58</v>
      </c>
      <c r="C37" s="148" t="s">
        <v>63</v>
      </c>
      <c r="D37" s="8"/>
      <c r="E37" s="8"/>
      <c r="F37" s="9"/>
      <c r="G37" s="149"/>
      <c r="H37" s="154"/>
      <c r="I37" s="150">
        <v>5.0</v>
      </c>
      <c r="J37" s="155"/>
      <c r="K37" s="150">
        <f t="shared" si="1"/>
        <v>0</v>
      </c>
      <c r="L37" s="151"/>
      <c r="M37" s="152">
        <v>151.0</v>
      </c>
      <c r="N37" s="151"/>
      <c r="O37" s="153">
        <f t="shared" si="2"/>
        <v>0</v>
      </c>
      <c r="P37" s="156"/>
      <c r="Q37" s="123"/>
      <c r="R37" s="124"/>
      <c r="S37" s="125"/>
      <c r="T37" s="126"/>
      <c r="U37" s="127"/>
      <c r="V37" s="128"/>
      <c r="W37" s="129"/>
      <c r="X37" s="130"/>
      <c r="Y37" s="131"/>
      <c r="Z37" s="132"/>
      <c r="AA37" s="133"/>
      <c r="AB37" s="134"/>
      <c r="AC37" s="135"/>
    </row>
    <row r="38" ht="15.75" customHeight="1">
      <c r="A38" s="146">
        <v>6008.0</v>
      </c>
      <c r="B38" s="147" t="s">
        <v>58</v>
      </c>
      <c r="C38" s="148" t="s">
        <v>64</v>
      </c>
      <c r="D38" s="8"/>
      <c r="E38" s="8"/>
      <c r="F38" s="9"/>
      <c r="G38" s="149"/>
      <c r="H38" s="154"/>
      <c r="I38" s="150">
        <v>5.0</v>
      </c>
      <c r="J38" s="155"/>
      <c r="K38" s="150">
        <f t="shared" si="1"/>
        <v>0</v>
      </c>
      <c r="L38" s="151"/>
      <c r="M38" s="152">
        <v>234.3</v>
      </c>
      <c r="N38" s="151"/>
      <c r="O38" s="153">
        <f t="shared" si="2"/>
        <v>0</v>
      </c>
      <c r="P38" s="156"/>
      <c r="Q38" s="123"/>
      <c r="R38" s="124"/>
      <c r="S38" s="125"/>
      <c r="T38" s="126"/>
      <c r="U38" s="127"/>
      <c r="V38" s="128"/>
      <c r="W38" s="129"/>
      <c r="X38" s="130"/>
      <c r="Y38" s="131"/>
      <c r="Z38" s="132"/>
      <c r="AA38" s="133"/>
      <c r="AB38" s="134"/>
      <c r="AC38" s="135"/>
    </row>
    <row r="39" ht="15.75" customHeight="1">
      <c r="A39" s="146">
        <v>6319.0</v>
      </c>
      <c r="B39" s="147" t="s">
        <v>58</v>
      </c>
      <c r="C39" s="148" t="s">
        <v>65</v>
      </c>
      <c r="D39" s="8"/>
      <c r="E39" s="8"/>
      <c r="F39" s="9"/>
      <c r="G39" s="149"/>
      <c r="H39" s="154"/>
      <c r="I39" s="150">
        <v>5.0</v>
      </c>
      <c r="J39" s="155"/>
      <c r="K39" s="150">
        <f t="shared" si="1"/>
        <v>0</v>
      </c>
      <c r="L39" s="151"/>
      <c r="M39" s="152">
        <v>244.1</v>
      </c>
      <c r="N39" s="151"/>
      <c r="O39" s="153">
        <f t="shared" si="2"/>
        <v>0</v>
      </c>
      <c r="P39" s="156"/>
      <c r="Q39" s="123"/>
      <c r="R39" s="124"/>
      <c r="S39" s="125"/>
      <c r="T39" s="126"/>
      <c r="U39" s="127"/>
      <c r="V39" s="128"/>
      <c r="W39" s="129"/>
      <c r="X39" s="130"/>
      <c r="Y39" s="131"/>
      <c r="Z39" s="132"/>
      <c r="AA39" s="133"/>
      <c r="AB39" s="134"/>
      <c r="AC39" s="135"/>
    </row>
    <row r="40" ht="15.75" customHeight="1">
      <c r="A40" s="146">
        <v>5976.0</v>
      </c>
      <c r="B40" s="147" t="s">
        <v>58</v>
      </c>
      <c r="C40" s="148" t="s">
        <v>66</v>
      </c>
      <c r="D40" s="8"/>
      <c r="E40" s="8"/>
      <c r="F40" s="9"/>
      <c r="G40" s="149"/>
      <c r="H40" s="154"/>
      <c r="I40" s="150">
        <v>5.0</v>
      </c>
      <c r="J40" s="155"/>
      <c r="K40" s="150">
        <f t="shared" si="1"/>
        <v>0</v>
      </c>
      <c r="L40" s="151"/>
      <c r="M40" s="152">
        <v>283.3</v>
      </c>
      <c r="N40" s="151"/>
      <c r="O40" s="153">
        <f t="shared" si="2"/>
        <v>0</v>
      </c>
      <c r="P40" s="156"/>
      <c r="Q40" s="123"/>
      <c r="R40" s="124"/>
      <c r="S40" s="125"/>
      <c r="T40" s="126"/>
      <c r="U40" s="127"/>
      <c r="V40" s="128"/>
      <c r="W40" s="129"/>
      <c r="X40" s="130"/>
      <c r="Y40" s="131"/>
      <c r="Z40" s="132"/>
      <c r="AA40" s="133"/>
      <c r="AB40" s="134"/>
      <c r="AC40" s="135"/>
    </row>
    <row r="41" ht="15.75" customHeight="1">
      <c r="A41" s="146">
        <v>6320.0</v>
      </c>
      <c r="B41" s="147" t="s">
        <v>58</v>
      </c>
      <c r="C41" s="148" t="s">
        <v>67</v>
      </c>
      <c r="D41" s="8"/>
      <c r="E41" s="8"/>
      <c r="F41" s="9"/>
      <c r="G41" s="149"/>
      <c r="H41" s="154"/>
      <c r="I41" s="150">
        <v>5.0</v>
      </c>
      <c r="J41" s="155"/>
      <c r="K41" s="150">
        <f t="shared" si="1"/>
        <v>0</v>
      </c>
      <c r="L41" s="151"/>
      <c r="M41" s="152">
        <v>332.3</v>
      </c>
      <c r="N41" s="151"/>
      <c r="O41" s="153">
        <f t="shared" si="2"/>
        <v>0</v>
      </c>
      <c r="P41" s="156"/>
      <c r="Q41" s="123"/>
      <c r="R41" s="124"/>
      <c r="S41" s="125"/>
      <c r="T41" s="126"/>
      <c r="U41" s="127"/>
      <c r="V41" s="128"/>
      <c r="W41" s="129"/>
      <c r="X41" s="130"/>
      <c r="Y41" s="131"/>
      <c r="Z41" s="132"/>
      <c r="AA41" s="133"/>
      <c r="AB41" s="134"/>
      <c r="AC41" s="135"/>
    </row>
    <row r="42" ht="15.75" customHeight="1">
      <c r="A42" s="146">
        <v>6006.0</v>
      </c>
      <c r="B42" s="147" t="s">
        <v>58</v>
      </c>
      <c r="C42" s="148" t="s">
        <v>68</v>
      </c>
      <c r="D42" s="8"/>
      <c r="E42" s="8"/>
      <c r="F42" s="9"/>
      <c r="G42" s="149"/>
      <c r="H42" s="154"/>
      <c r="I42" s="150">
        <v>5.0</v>
      </c>
      <c r="J42" s="155"/>
      <c r="K42" s="150">
        <f t="shared" si="1"/>
        <v>0</v>
      </c>
      <c r="L42" s="151"/>
      <c r="M42" s="152">
        <v>283.3</v>
      </c>
      <c r="N42" s="151"/>
      <c r="O42" s="153">
        <f t="shared" si="2"/>
        <v>0</v>
      </c>
      <c r="P42" s="156"/>
      <c r="Q42" s="123"/>
      <c r="R42" s="124"/>
      <c r="S42" s="125"/>
      <c r="T42" s="126"/>
      <c r="U42" s="127"/>
      <c r="V42" s="128"/>
      <c r="W42" s="129"/>
      <c r="X42" s="130"/>
      <c r="Y42" s="131"/>
      <c r="Z42" s="132"/>
      <c r="AA42" s="133"/>
      <c r="AB42" s="134"/>
      <c r="AC42" s="135"/>
    </row>
    <row r="43" ht="15.75" customHeight="1">
      <c r="A43" s="146">
        <v>5975.0</v>
      </c>
      <c r="B43" s="147" t="s">
        <v>58</v>
      </c>
      <c r="C43" s="148" t="s">
        <v>69</v>
      </c>
      <c r="D43" s="8"/>
      <c r="E43" s="8"/>
      <c r="F43" s="9"/>
      <c r="G43" s="149"/>
      <c r="H43" s="154"/>
      <c r="I43" s="150">
        <v>5.0</v>
      </c>
      <c r="J43" s="155"/>
      <c r="K43" s="150">
        <f t="shared" si="1"/>
        <v>0</v>
      </c>
      <c r="L43" s="151"/>
      <c r="M43" s="152">
        <v>269.5</v>
      </c>
      <c r="N43" s="151"/>
      <c r="O43" s="153">
        <f t="shared" si="2"/>
        <v>0</v>
      </c>
      <c r="P43" s="156"/>
      <c r="Q43" s="123"/>
      <c r="R43" s="124"/>
      <c r="S43" s="125"/>
      <c r="T43" s="126"/>
      <c r="U43" s="127"/>
      <c r="V43" s="128"/>
      <c r="W43" s="129"/>
      <c r="X43" s="130"/>
      <c r="Y43" s="131"/>
      <c r="Z43" s="132"/>
      <c r="AA43" s="133"/>
      <c r="AB43" s="134"/>
      <c r="AC43" s="135"/>
    </row>
    <row r="44" ht="15.75" customHeight="1">
      <c r="A44" s="146">
        <v>6321.0</v>
      </c>
      <c r="B44" s="147" t="s">
        <v>70</v>
      </c>
      <c r="C44" s="148" t="s">
        <v>71</v>
      </c>
      <c r="D44" s="8"/>
      <c r="E44" s="8"/>
      <c r="F44" s="9"/>
      <c r="G44" s="149"/>
      <c r="H44" s="154"/>
      <c r="I44" s="150">
        <v>1.0</v>
      </c>
      <c r="J44" s="155"/>
      <c r="K44" s="150">
        <f t="shared" si="1"/>
        <v>0</v>
      </c>
      <c r="L44" s="151"/>
      <c r="M44" s="152">
        <v>87.3</v>
      </c>
      <c r="N44" s="151"/>
      <c r="O44" s="153">
        <f t="shared" si="2"/>
        <v>0</v>
      </c>
      <c r="P44" s="156"/>
      <c r="Q44" s="123"/>
      <c r="R44" s="124"/>
      <c r="S44" s="125"/>
      <c r="T44" s="126"/>
      <c r="U44" s="127"/>
      <c r="V44" s="128"/>
      <c r="W44" s="129"/>
      <c r="X44" s="130"/>
      <c r="Y44" s="131"/>
      <c r="Z44" s="132"/>
      <c r="AA44" s="133"/>
      <c r="AB44" s="134"/>
      <c r="AC44" s="135"/>
    </row>
    <row r="45" ht="15.75" customHeight="1">
      <c r="A45" s="157">
        <v>7010.0</v>
      </c>
      <c r="B45" s="158" t="s">
        <v>72</v>
      </c>
      <c r="C45" s="159" t="s">
        <v>60</v>
      </c>
      <c r="D45" s="8"/>
      <c r="E45" s="8"/>
      <c r="F45" s="9"/>
      <c r="G45" s="160"/>
      <c r="H45" s="161"/>
      <c r="I45" s="162">
        <v>10.0</v>
      </c>
      <c r="J45" s="163"/>
      <c r="K45" s="162">
        <f t="shared" si="1"/>
        <v>0</v>
      </c>
      <c r="L45" s="164"/>
      <c r="M45" s="165">
        <v>77.5</v>
      </c>
      <c r="N45" s="164"/>
      <c r="O45" s="166">
        <f t="shared" si="2"/>
        <v>0</v>
      </c>
      <c r="P45" s="156"/>
      <c r="Q45" s="123"/>
      <c r="R45" s="124"/>
      <c r="S45" s="125"/>
      <c r="T45" s="126"/>
      <c r="U45" s="127"/>
      <c r="V45" s="128"/>
      <c r="W45" s="129"/>
      <c r="X45" s="130"/>
      <c r="Y45" s="131"/>
      <c r="Z45" s="132"/>
      <c r="AA45" s="133"/>
      <c r="AB45" s="134"/>
      <c r="AC45" s="135"/>
      <c r="AD45" s="3"/>
      <c r="AE45" s="3"/>
    </row>
    <row r="46" ht="15.75" customHeight="1">
      <c r="A46" s="157">
        <v>7011.0</v>
      </c>
      <c r="B46" s="158" t="s">
        <v>72</v>
      </c>
      <c r="C46" s="159" t="s">
        <v>61</v>
      </c>
      <c r="D46" s="8"/>
      <c r="E46" s="8"/>
      <c r="F46" s="9"/>
      <c r="G46" s="160"/>
      <c r="H46" s="161"/>
      <c r="I46" s="162">
        <v>10.0</v>
      </c>
      <c r="J46" s="163"/>
      <c r="K46" s="162">
        <f t="shared" si="1"/>
        <v>0</v>
      </c>
      <c r="L46" s="164"/>
      <c r="M46" s="165">
        <v>195.1</v>
      </c>
      <c r="N46" s="164"/>
      <c r="O46" s="166">
        <f t="shared" si="2"/>
        <v>0</v>
      </c>
      <c r="P46" s="156"/>
      <c r="Q46" s="123"/>
      <c r="R46" s="124"/>
      <c r="S46" s="125"/>
      <c r="T46" s="126"/>
      <c r="U46" s="127"/>
      <c r="V46" s="128"/>
      <c r="W46" s="129"/>
      <c r="X46" s="130"/>
      <c r="Y46" s="131"/>
      <c r="Z46" s="132"/>
      <c r="AA46" s="133"/>
      <c r="AB46" s="134"/>
      <c r="AC46" s="135"/>
      <c r="AD46" s="3"/>
      <c r="AE46" s="3"/>
    </row>
    <row r="47" ht="15.75" customHeight="1">
      <c r="A47" s="157">
        <v>7081.0</v>
      </c>
      <c r="B47" s="158" t="s">
        <v>72</v>
      </c>
      <c r="C47" s="159" t="s">
        <v>62</v>
      </c>
      <c r="D47" s="8"/>
      <c r="E47" s="8"/>
      <c r="F47" s="9"/>
      <c r="G47" s="160"/>
      <c r="H47" s="161"/>
      <c r="I47" s="162">
        <v>10.0</v>
      </c>
      <c r="J47" s="163"/>
      <c r="K47" s="162">
        <f t="shared" si="1"/>
        <v>0</v>
      </c>
      <c r="L47" s="164"/>
      <c r="M47" s="165">
        <v>57.9</v>
      </c>
      <c r="N47" s="164"/>
      <c r="O47" s="166">
        <f t="shared" si="2"/>
        <v>0</v>
      </c>
      <c r="P47" s="156"/>
      <c r="Q47" s="123"/>
      <c r="R47" s="124"/>
      <c r="S47" s="125"/>
      <c r="T47" s="126"/>
      <c r="U47" s="127"/>
      <c r="V47" s="128"/>
      <c r="W47" s="129"/>
      <c r="X47" s="130"/>
      <c r="Y47" s="131"/>
      <c r="Z47" s="132"/>
      <c r="AA47" s="133"/>
      <c r="AB47" s="134"/>
      <c r="AC47" s="135"/>
      <c r="AD47" s="3"/>
      <c r="AE47" s="3"/>
    </row>
    <row r="48" ht="15.75" customHeight="1">
      <c r="A48" s="167">
        <v>6213.0</v>
      </c>
      <c r="B48" s="168" t="s">
        <v>73</v>
      </c>
      <c r="C48" s="169" t="s">
        <v>60</v>
      </c>
      <c r="D48" s="8"/>
      <c r="E48" s="8"/>
      <c r="F48" s="9"/>
      <c r="G48" s="170"/>
      <c r="H48" s="171"/>
      <c r="I48" s="172">
        <v>10.0</v>
      </c>
      <c r="J48" s="173"/>
      <c r="K48" s="172">
        <f t="shared" si="1"/>
        <v>0</v>
      </c>
      <c r="L48" s="174"/>
      <c r="M48" s="175">
        <v>155.9</v>
      </c>
      <c r="N48" s="174"/>
      <c r="O48" s="176">
        <f t="shared" si="2"/>
        <v>0</v>
      </c>
      <c r="P48" s="156"/>
      <c r="Q48" s="123"/>
      <c r="R48" s="124"/>
      <c r="S48" s="125"/>
      <c r="T48" s="126"/>
      <c r="U48" s="127"/>
      <c r="V48" s="128"/>
      <c r="W48" s="129"/>
      <c r="X48" s="130"/>
      <c r="Y48" s="131"/>
      <c r="Z48" s="132"/>
      <c r="AA48" s="133"/>
      <c r="AB48" s="134"/>
      <c r="AC48" s="135"/>
    </row>
    <row r="49" ht="15.75" customHeight="1">
      <c r="A49" s="167">
        <v>6214.0</v>
      </c>
      <c r="B49" s="168" t="s">
        <v>73</v>
      </c>
      <c r="C49" s="169" t="s">
        <v>61</v>
      </c>
      <c r="D49" s="8"/>
      <c r="E49" s="8"/>
      <c r="F49" s="9"/>
      <c r="G49" s="170"/>
      <c r="H49" s="171"/>
      <c r="I49" s="172">
        <v>10.0</v>
      </c>
      <c r="J49" s="173"/>
      <c r="K49" s="172">
        <f t="shared" si="1"/>
        <v>0</v>
      </c>
      <c r="L49" s="174"/>
      <c r="M49" s="177">
        <v>146.1</v>
      </c>
      <c r="N49" s="174"/>
      <c r="O49" s="176">
        <f t="shared" si="2"/>
        <v>0</v>
      </c>
      <c r="P49" s="156"/>
      <c r="Q49" s="123"/>
      <c r="R49" s="124"/>
      <c r="S49" s="125"/>
      <c r="T49" s="126"/>
      <c r="U49" s="127"/>
      <c r="V49" s="128"/>
      <c r="W49" s="129"/>
      <c r="X49" s="130"/>
      <c r="Y49" s="131"/>
      <c r="Z49" s="132"/>
      <c r="AA49" s="133"/>
      <c r="AB49" s="134"/>
      <c r="AC49" s="135"/>
    </row>
    <row r="50" ht="15.75" customHeight="1">
      <c r="A50" s="167">
        <v>6215.0</v>
      </c>
      <c r="B50" s="168" t="s">
        <v>73</v>
      </c>
      <c r="C50" s="169" t="s">
        <v>62</v>
      </c>
      <c r="D50" s="8"/>
      <c r="E50" s="8"/>
      <c r="F50" s="9"/>
      <c r="G50" s="170"/>
      <c r="H50" s="171"/>
      <c r="I50" s="172">
        <v>10.0</v>
      </c>
      <c r="J50" s="173"/>
      <c r="K50" s="172">
        <f t="shared" si="1"/>
        <v>0</v>
      </c>
      <c r="L50" s="174"/>
      <c r="M50" s="175">
        <v>175.5</v>
      </c>
      <c r="N50" s="174"/>
      <c r="O50" s="176">
        <f t="shared" si="2"/>
        <v>0</v>
      </c>
      <c r="P50" s="156"/>
      <c r="Q50" s="123"/>
      <c r="R50" s="124"/>
      <c r="S50" s="125"/>
      <c r="T50" s="126"/>
      <c r="U50" s="127"/>
      <c r="V50" s="128"/>
      <c r="W50" s="129"/>
      <c r="X50" s="130"/>
      <c r="Y50" s="131"/>
      <c r="Z50" s="132"/>
      <c r="AA50" s="133"/>
      <c r="AB50" s="134"/>
      <c r="AC50" s="135"/>
    </row>
    <row r="51" ht="15.75" customHeight="1">
      <c r="A51" s="167">
        <v>6222.0</v>
      </c>
      <c r="B51" s="168" t="s">
        <v>73</v>
      </c>
      <c r="C51" s="169" t="s">
        <v>63</v>
      </c>
      <c r="D51" s="8"/>
      <c r="E51" s="8"/>
      <c r="F51" s="9"/>
      <c r="G51" s="170"/>
      <c r="H51" s="171"/>
      <c r="I51" s="172">
        <v>10.0</v>
      </c>
      <c r="J51" s="173"/>
      <c r="K51" s="172">
        <f t="shared" si="1"/>
        <v>0</v>
      </c>
      <c r="L51" s="174"/>
      <c r="M51" s="175">
        <v>214.7</v>
      </c>
      <c r="N51" s="174"/>
      <c r="O51" s="176">
        <f t="shared" si="2"/>
        <v>0</v>
      </c>
      <c r="P51" s="156"/>
      <c r="Q51" s="123"/>
      <c r="R51" s="124"/>
      <c r="S51" s="125"/>
      <c r="T51" s="126"/>
      <c r="U51" s="127"/>
      <c r="V51" s="128"/>
      <c r="W51" s="129"/>
      <c r="X51" s="130"/>
      <c r="Y51" s="131"/>
      <c r="Z51" s="132"/>
      <c r="AA51" s="133"/>
      <c r="AB51" s="134"/>
      <c r="AC51" s="135"/>
    </row>
    <row r="52" ht="15.75" customHeight="1">
      <c r="A52" s="167">
        <v>6900.0</v>
      </c>
      <c r="B52" s="168" t="s">
        <v>73</v>
      </c>
      <c r="C52" s="169" t="s">
        <v>64</v>
      </c>
      <c r="D52" s="8"/>
      <c r="E52" s="8"/>
      <c r="F52" s="9"/>
      <c r="G52" s="170"/>
      <c r="H52" s="171"/>
      <c r="I52" s="172">
        <v>5.0</v>
      </c>
      <c r="J52" s="173"/>
      <c r="K52" s="172">
        <f t="shared" si="1"/>
        <v>0</v>
      </c>
      <c r="L52" s="174"/>
      <c r="M52" s="175">
        <v>77.5</v>
      </c>
      <c r="N52" s="174"/>
      <c r="O52" s="176">
        <f t="shared" si="2"/>
        <v>0</v>
      </c>
      <c r="P52" s="156"/>
      <c r="Q52" s="123"/>
      <c r="R52" s="124"/>
      <c r="S52" s="125"/>
      <c r="T52" s="126"/>
      <c r="U52" s="127"/>
      <c r="V52" s="128"/>
      <c r="W52" s="129"/>
      <c r="X52" s="130"/>
      <c r="Y52" s="131"/>
      <c r="Z52" s="132"/>
      <c r="AA52" s="133"/>
      <c r="AB52" s="134"/>
      <c r="AC52" s="135"/>
      <c r="AD52" s="3"/>
      <c r="AE52" s="3"/>
    </row>
    <row r="53" ht="15.75" customHeight="1">
      <c r="A53" s="167">
        <v>6904.0</v>
      </c>
      <c r="B53" s="168" t="s">
        <v>73</v>
      </c>
      <c r="C53" s="169" t="s">
        <v>65</v>
      </c>
      <c r="D53" s="8"/>
      <c r="E53" s="8"/>
      <c r="F53" s="9"/>
      <c r="G53" s="170"/>
      <c r="H53" s="171"/>
      <c r="I53" s="172">
        <v>5.0</v>
      </c>
      <c r="J53" s="173"/>
      <c r="K53" s="172">
        <f t="shared" si="1"/>
        <v>0</v>
      </c>
      <c r="L53" s="174"/>
      <c r="M53" s="175">
        <v>48.1</v>
      </c>
      <c r="N53" s="174"/>
      <c r="O53" s="176">
        <f t="shared" si="2"/>
        <v>0</v>
      </c>
      <c r="P53" s="156"/>
      <c r="Q53" s="123"/>
      <c r="R53" s="124"/>
      <c r="S53" s="125"/>
      <c r="T53" s="126"/>
      <c r="U53" s="127"/>
      <c r="V53" s="128"/>
      <c r="W53" s="129"/>
      <c r="X53" s="130"/>
      <c r="Y53" s="131"/>
      <c r="Z53" s="132"/>
      <c r="AA53" s="133"/>
      <c r="AB53" s="134"/>
      <c r="AC53" s="135"/>
      <c r="AD53" s="3"/>
      <c r="AE53" s="3"/>
    </row>
    <row r="54" ht="15.75" customHeight="1">
      <c r="A54" s="167">
        <v>6901.0</v>
      </c>
      <c r="B54" s="168" t="s">
        <v>73</v>
      </c>
      <c r="C54" s="169" t="s">
        <v>66</v>
      </c>
      <c r="D54" s="8"/>
      <c r="E54" s="8"/>
      <c r="F54" s="9"/>
      <c r="G54" s="170"/>
      <c r="H54" s="171"/>
      <c r="I54" s="172">
        <v>5.0</v>
      </c>
      <c r="J54" s="173"/>
      <c r="K54" s="172">
        <f t="shared" si="1"/>
        <v>0</v>
      </c>
      <c r="L54" s="174"/>
      <c r="M54" s="175">
        <v>43.2</v>
      </c>
      <c r="N54" s="174"/>
      <c r="O54" s="176">
        <f t="shared" si="2"/>
        <v>0</v>
      </c>
      <c r="P54" s="156"/>
      <c r="Q54" s="123"/>
      <c r="R54" s="124"/>
      <c r="S54" s="125"/>
      <c r="T54" s="126"/>
      <c r="U54" s="127"/>
      <c r="V54" s="128"/>
      <c r="W54" s="129"/>
      <c r="X54" s="130"/>
      <c r="Y54" s="131"/>
      <c r="Z54" s="132"/>
      <c r="AA54" s="133"/>
      <c r="AB54" s="134"/>
      <c r="AC54" s="135"/>
      <c r="AD54" s="3"/>
      <c r="AE54" s="3"/>
    </row>
    <row r="55" ht="15.75" customHeight="1">
      <c r="A55" s="167">
        <v>6898.0</v>
      </c>
      <c r="B55" s="168" t="s">
        <v>73</v>
      </c>
      <c r="C55" s="169" t="s">
        <v>67</v>
      </c>
      <c r="D55" s="8"/>
      <c r="E55" s="8"/>
      <c r="F55" s="9"/>
      <c r="G55" s="170"/>
      <c r="H55" s="171"/>
      <c r="I55" s="172">
        <v>5.0</v>
      </c>
      <c r="J55" s="173"/>
      <c r="K55" s="172">
        <f t="shared" si="1"/>
        <v>0</v>
      </c>
      <c r="L55" s="174"/>
      <c r="M55" s="175">
        <v>38.3</v>
      </c>
      <c r="N55" s="174"/>
      <c r="O55" s="176">
        <f t="shared" si="2"/>
        <v>0</v>
      </c>
      <c r="P55" s="156"/>
      <c r="Q55" s="123"/>
      <c r="R55" s="124"/>
      <c r="S55" s="125"/>
      <c r="T55" s="126"/>
      <c r="U55" s="127"/>
      <c r="V55" s="128"/>
      <c r="W55" s="129"/>
      <c r="X55" s="130"/>
      <c r="Y55" s="131"/>
      <c r="Z55" s="132"/>
      <c r="AA55" s="133"/>
      <c r="AB55" s="134"/>
      <c r="AC55" s="135"/>
      <c r="AD55" s="3"/>
      <c r="AE55" s="3"/>
    </row>
    <row r="56" ht="15.75" customHeight="1">
      <c r="A56" s="167">
        <v>6896.0</v>
      </c>
      <c r="B56" s="168" t="s">
        <v>73</v>
      </c>
      <c r="C56" s="169" t="s">
        <v>68</v>
      </c>
      <c r="D56" s="8"/>
      <c r="E56" s="8"/>
      <c r="F56" s="9"/>
      <c r="G56" s="170"/>
      <c r="H56" s="171"/>
      <c r="I56" s="172">
        <v>5.0</v>
      </c>
      <c r="J56" s="173"/>
      <c r="K56" s="172">
        <f t="shared" si="1"/>
        <v>0</v>
      </c>
      <c r="L56" s="174"/>
      <c r="M56" s="175">
        <v>33.4</v>
      </c>
      <c r="N56" s="174"/>
      <c r="O56" s="176">
        <f t="shared" si="2"/>
        <v>0</v>
      </c>
      <c r="P56" s="156"/>
      <c r="Q56" s="123"/>
      <c r="R56" s="124"/>
      <c r="S56" s="125"/>
      <c r="T56" s="126"/>
      <c r="U56" s="127"/>
      <c r="V56" s="128"/>
      <c r="W56" s="129"/>
      <c r="X56" s="130"/>
      <c r="Y56" s="131"/>
      <c r="Z56" s="132"/>
      <c r="AA56" s="133"/>
      <c r="AB56" s="134"/>
      <c r="AC56" s="135"/>
      <c r="AD56" s="3"/>
      <c r="AE56" s="3"/>
    </row>
    <row r="57" ht="15.75" customHeight="1">
      <c r="A57" s="167">
        <v>6894.0</v>
      </c>
      <c r="B57" s="168" t="s">
        <v>73</v>
      </c>
      <c r="C57" s="169" t="s">
        <v>69</v>
      </c>
      <c r="D57" s="8"/>
      <c r="E57" s="8"/>
      <c r="F57" s="9"/>
      <c r="G57" s="170"/>
      <c r="H57" s="171"/>
      <c r="I57" s="172">
        <v>10.0</v>
      </c>
      <c r="J57" s="173"/>
      <c r="K57" s="172">
        <f t="shared" si="1"/>
        <v>0</v>
      </c>
      <c r="L57" s="174"/>
      <c r="M57" s="175">
        <v>48.1</v>
      </c>
      <c r="N57" s="174"/>
      <c r="O57" s="176">
        <f t="shared" si="2"/>
        <v>0</v>
      </c>
      <c r="P57" s="156"/>
      <c r="Q57" s="123"/>
      <c r="R57" s="124"/>
      <c r="S57" s="125"/>
      <c r="T57" s="126"/>
      <c r="U57" s="127"/>
      <c r="V57" s="128"/>
      <c r="W57" s="129"/>
      <c r="X57" s="130"/>
      <c r="Y57" s="131"/>
      <c r="Z57" s="132"/>
      <c r="AA57" s="133"/>
      <c r="AB57" s="134"/>
      <c r="AC57" s="135"/>
      <c r="AD57" s="3"/>
      <c r="AE57" s="3"/>
    </row>
    <row r="58" ht="15.75" customHeight="1">
      <c r="A58" s="167">
        <v>6905.0</v>
      </c>
      <c r="B58" s="168" t="s">
        <v>73</v>
      </c>
      <c r="C58" s="169" t="s">
        <v>74</v>
      </c>
      <c r="D58" s="8"/>
      <c r="E58" s="8"/>
      <c r="F58" s="9"/>
      <c r="G58" s="170"/>
      <c r="H58" s="171"/>
      <c r="I58" s="172">
        <v>5.0</v>
      </c>
      <c r="J58" s="173"/>
      <c r="K58" s="172">
        <f t="shared" si="1"/>
        <v>0</v>
      </c>
      <c r="L58" s="174"/>
      <c r="M58" s="175">
        <v>57.9</v>
      </c>
      <c r="N58" s="174"/>
      <c r="O58" s="176">
        <f t="shared" si="2"/>
        <v>0</v>
      </c>
      <c r="P58" s="156"/>
      <c r="Q58" s="123"/>
      <c r="R58" s="124"/>
      <c r="S58" s="125"/>
      <c r="T58" s="126"/>
      <c r="U58" s="127"/>
      <c r="V58" s="128"/>
      <c r="W58" s="129"/>
      <c r="X58" s="130"/>
      <c r="Y58" s="131"/>
      <c r="Z58" s="132"/>
      <c r="AA58" s="133"/>
      <c r="AB58" s="134"/>
      <c r="AC58" s="135"/>
      <c r="AD58" s="3"/>
      <c r="AE58" s="3"/>
    </row>
    <row r="59" ht="15.75" customHeight="1">
      <c r="A59" s="167">
        <v>6893.0</v>
      </c>
      <c r="B59" s="168" t="s">
        <v>73</v>
      </c>
      <c r="C59" s="169" t="s">
        <v>75</v>
      </c>
      <c r="D59" s="8"/>
      <c r="E59" s="8"/>
      <c r="F59" s="9"/>
      <c r="G59" s="170"/>
      <c r="H59" s="171"/>
      <c r="I59" s="172">
        <v>5.0</v>
      </c>
      <c r="J59" s="173"/>
      <c r="K59" s="172">
        <f t="shared" si="1"/>
        <v>0</v>
      </c>
      <c r="L59" s="174"/>
      <c r="M59" s="175">
        <v>48.1</v>
      </c>
      <c r="N59" s="174"/>
      <c r="O59" s="176">
        <f t="shared" si="2"/>
        <v>0</v>
      </c>
      <c r="P59" s="156"/>
      <c r="Q59" s="123"/>
      <c r="R59" s="124"/>
      <c r="S59" s="125"/>
      <c r="T59" s="126"/>
      <c r="U59" s="127"/>
      <c r="V59" s="128"/>
      <c r="W59" s="129"/>
      <c r="X59" s="130"/>
      <c r="Y59" s="131"/>
      <c r="Z59" s="132"/>
      <c r="AA59" s="133"/>
      <c r="AB59" s="134"/>
      <c r="AC59" s="135"/>
      <c r="AD59" s="3"/>
      <c r="AE59" s="3"/>
    </row>
    <row r="60" ht="15.75" customHeight="1">
      <c r="A60" s="167">
        <v>6899.0</v>
      </c>
      <c r="B60" s="168" t="s">
        <v>73</v>
      </c>
      <c r="C60" s="169" t="s">
        <v>76</v>
      </c>
      <c r="D60" s="8"/>
      <c r="E60" s="8"/>
      <c r="F60" s="9"/>
      <c r="G60" s="170"/>
      <c r="H60" s="171"/>
      <c r="I60" s="172">
        <v>5.0</v>
      </c>
      <c r="J60" s="173"/>
      <c r="K60" s="172">
        <f t="shared" si="1"/>
        <v>0</v>
      </c>
      <c r="L60" s="174"/>
      <c r="M60" s="175">
        <v>28.5</v>
      </c>
      <c r="N60" s="174"/>
      <c r="O60" s="176">
        <f t="shared" si="2"/>
        <v>0</v>
      </c>
      <c r="P60" s="156"/>
      <c r="Q60" s="123"/>
      <c r="R60" s="124"/>
      <c r="S60" s="125"/>
      <c r="T60" s="126"/>
      <c r="U60" s="127"/>
      <c r="V60" s="128"/>
      <c r="W60" s="129"/>
      <c r="X60" s="130"/>
      <c r="Y60" s="131"/>
      <c r="Z60" s="132"/>
      <c r="AA60" s="133"/>
      <c r="AB60" s="134"/>
      <c r="AC60" s="135"/>
      <c r="AD60" s="3"/>
      <c r="AE60" s="3"/>
    </row>
    <row r="61" ht="15.75" customHeight="1">
      <c r="A61" s="167">
        <v>6897.0</v>
      </c>
      <c r="B61" s="168" t="s">
        <v>73</v>
      </c>
      <c r="C61" s="169" t="s">
        <v>77</v>
      </c>
      <c r="D61" s="8"/>
      <c r="E61" s="8"/>
      <c r="F61" s="9"/>
      <c r="G61" s="170"/>
      <c r="H61" s="171"/>
      <c r="I61" s="172">
        <v>5.0</v>
      </c>
      <c r="J61" s="173"/>
      <c r="K61" s="172">
        <f t="shared" si="1"/>
        <v>0</v>
      </c>
      <c r="L61" s="174"/>
      <c r="M61" s="175">
        <v>38.3</v>
      </c>
      <c r="N61" s="174"/>
      <c r="O61" s="176">
        <f t="shared" si="2"/>
        <v>0</v>
      </c>
      <c r="P61" s="156"/>
      <c r="Q61" s="123"/>
      <c r="R61" s="124"/>
      <c r="S61" s="125"/>
      <c r="T61" s="126"/>
      <c r="U61" s="127"/>
      <c r="V61" s="128"/>
      <c r="W61" s="129"/>
      <c r="X61" s="130"/>
      <c r="Y61" s="131"/>
      <c r="Z61" s="132"/>
      <c r="AA61" s="133"/>
      <c r="AB61" s="134"/>
      <c r="AC61" s="135"/>
      <c r="AD61" s="3"/>
      <c r="AE61" s="3"/>
    </row>
    <row r="62" ht="15.75" customHeight="1">
      <c r="A62" s="167">
        <v>6895.0</v>
      </c>
      <c r="B62" s="168" t="s">
        <v>73</v>
      </c>
      <c r="C62" s="169" t="s">
        <v>78</v>
      </c>
      <c r="D62" s="8"/>
      <c r="E62" s="8"/>
      <c r="F62" s="9"/>
      <c r="G62" s="170"/>
      <c r="H62" s="171"/>
      <c r="I62" s="172">
        <v>5.0</v>
      </c>
      <c r="J62" s="173"/>
      <c r="K62" s="172">
        <f t="shared" si="1"/>
        <v>0</v>
      </c>
      <c r="L62" s="174"/>
      <c r="M62" s="175">
        <v>28.5</v>
      </c>
      <c r="N62" s="174"/>
      <c r="O62" s="176">
        <f t="shared" si="2"/>
        <v>0</v>
      </c>
      <c r="P62" s="156"/>
      <c r="Q62" s="123"/>
      <c r="R62" s="124"/>
      <c r="S62" s="125"/>
      <c r="T62" s="126"/>
      <c r="U62" s="127"/>
      <c r="V62" s="128"/>
      <c r="W62" s="129"/>
      <c r="X62" s="130"/>
      <c r="Y62" s="131"/>
      <c r="Z62" s="132"/>
      <c r="AA62" s="133"/>
      <c r="AB62" s="134"/>
      <c r="AC62" s="135"/>
      <c r="AD62" s="3"/>
      <c r="AE62" s="3"/>
    </row>
    <row r="63" ht="15.75" customHeight="1">
      <c r="A63" s="167">
        <v>6903.0</v>
      </c>
      <c r="B63" s="168" t="s">
        <v>73</v>
      </c>
      <c r="C63" s="169" t="s">
        <v>79</v>
      </c>
      <c r="D63" s="8"/>
      <c r="E63" s="8"/>
      <c r="F63" s="9"/>
      <c r="G63" s="170"/>
      <c r="H63" s="171"/>
      <c r="I63" s="172">
        <v>5.0</v>
      </c>
      <c r="J63" s="173"/>
      <c r="K63" s="172">
        <f t="shared" si="1"/>
        <v>0</v>
      </c>
      <c r="L63" s="174"/>
      <c r="M63" s="175">
        <v>122.5</v>
      </c>
      <c r="N63" s="174"/>
      <c r="O63" s="176">
        <f t="shared" si="2"/>
        <v>0</v>
      </c>
      <c r="P63" s="156"/>
      <c r="Q63" s="123"/>
      <c r="R63" s="124"/>
      <c r="S63" s="125"/>
      <c r="T63" s="126"/>
      <c r="U63" s="127"/>
      <c r="V63" s="128"/>
      <c r="W63" s="129"/>
      <c r="X63" s="130"/>
      <c r="Y63" s="131"/>
      <c r="Z63" s="132"/>
      <c r="AA63" s="133"/>
      <c r="AB63" s="134"/>
      <c r="AC63" s="135"/>
      <c r="AD63" s="3"/>
      <c r="AE63" s="3"/>
    </row>
    <row r="64" ht="15.75" customHeight="1">
      <c r="A64" s="167">
        <v>6902.0</v>
      </c>
      <c r="B64" s="168" t="s">
        <v>73</v>
      </c>
      <c r="C64" s="169" t="s">
        <v>80</v>
      </c>
      <c r="D64" s="8"/>
      <c r="E64" s="8"/>
      <c r="F64" s="9"/>
      <c r="G64" s="170"/>
      <c r="H64" s="171"/>
      <c r="I64" s="172">
        <v>5.0</v>
      </c>
      <c r="J64" s="173"/>
      <c r="K64" s="172">
        <f t="shared" si="1"/>
        <v>0</v>
      </c>
      <c r="L64" s="174"/>
      <c r="M64" s="175">
        <v>106.9</v>
      </c>
      <c r="N64" s="174"/>
      <c r="O64" s="176">
        <f t="shared" si="2"/>
        <v>0</v>
      </c>
      <c r="P64" s="156"/>
      <c r="Q64" s="123"/>
      <c r="R64" s="124"/>
      <c r="S64" s="125"/>
      <c r="T64" s="126"/>
      <c r="U64" s="127"/>
      <c r="V64" s="128"/>
      <c r="W64" s="129"/>
      <c r="X64" s="130"/>
      <c r="Y64" s="131"/>
      <c r="Z64" s="132"/>
      <c r="AA64" s="133"/>
      <c r="AB64" s="134"/>
      <c r="AC64" s="135"/>
      <c r="AD64" s="3"/>
      <c r="AE64" s="3"/>
    </row>
    <row r="65" ht="15.75" customHeight="1">
      <c r="A65" s="167">
        <v>6908.0</v>
      </c>
      <c r="B65" s="168" t="s">
        <v>73</v>
      </c>
      <c r="C65" s="169" t="s">
        <v>81</v>
      </c>
      <c r="D65" s="8"/>
      <c r="E65" s="8"/>
      <c r="F65" s="9"/>
      <c r="G65" s="170"/>
      <c r="H65" s="171"/>
      <c r="I65" s="172">
        <v>5.0</v>
      </c>
      <c r="J65" s="173"/>
      <c r="K65" s="172">
        <f t="shared" si="1"/>
        <v>0</v>
      </c>
      <c r="L65" s="174"/>
      <c r="M65" s="175">
        <v>328.3</v>
      </c>
      <c r="N65" s="174"/>
      <c r="O65" s="176">
        <f t="shared" si="2"/>
        <v>0</v>
      </c>
      <c r="P65" s="156"/>
      <c r="Q65" s="123"/>
      <c r="R65" s="124"/>
      <c r="S65" s="125"/>
      <c r="T65" s="126"/>
      <c r="U65" s="127"/>
      <c r="V65" s="128"/>
      <c r="W65" s="129"/>
      <c r="X65" s="130"/>
      <c r="Y65" s="131"/>
      <c r="Z65" s="132"/>
      <c r="AA65" s="133"/>
      <c r="AB65" s="134"/>
      <c r="AC65" s="135"/>
      <c r="AD65" s="3"/>
      <c r="AE65" s="3"/>
    </row>
    <row r="66" ht="15.75" customHeight="1">
      <c r="A66" s="167">
        <v>6920.0</v>
      </c>
      <c r="B66" s="168" t="s">
        <v>73</v>
      </c>
      <c r="C66" s="169" t="s">
        <v>82</v>
      </c>
      <c r="D66" s="8"/>
      <c r="E66" s="8"/>
      <c r="F66" s="9"/>
      <c r="G66" s="170"/>
      <c r="H66" s="171"/>
      <c r="I66" s="172">
        <v>5.0</v>
      </c>
      <c r="J66" s="173"/>
      <c r="K66" s="172">
        <f t="shared" si="1"/>
        <v>0</v>
      </c>
      <c r="L66" s="174"/>
      <c r="M66" s="175">
        <v>57.9</v>
      </c>
      <c r="N66" s="174"/>
      <c r="O66" s="176">
        <f t="shared" si="2"/>
        <v>0</v>
      </c>
      <c r="P66" s="156"/>
      <c r="Q66" s="123"/>
      <c r="R66" s="124"/>
      <c r="S66" s="125"/>
      <c r="T66" s="126"/>
      <c r="U66" s="127"/>
      <c r="V66" s="128"/>
      <c r="W66" s="129"/>
      <c r="X66" s="130"/>
      <c r="Y66" s="131"/>
      <c r="Z66" s="132"/>
      <c r="AA66" s="133"/>
      <c r="AB66" s="134"/>
      <c r="AC66" s="135"/>
      <c r="AD66" s="3"/>
      <c r="AE66" s="3"/>
    </row>
    <row r="67" ht="15.75" customHeight="1">
      <c r="A67" s="167">
        <v>6921.0</v>
      </c>
      <c r="B67" s="168" t="s">
        <v>73</v>
      </c>
      <c r="C67" s="169" t="s">
        <v>83</v>
      </c>
      <c r="D67" s="8"/>
      <c r="E67" s="8"/>
      <c r="F67" s="9"/>
      <c r="G67" s="170"/>
      <c r="H67" s="171"/>
      <c r="I67" s="172">
        <v>5.0</v>
      </c>
      <c r="J67" s="173"/>
      <c r="K67" s="172">
        <f t="shared" si="1"/>
        <v>0</v>
      </c>
      <c r="L67" s="174"/>
      <c r="M67" s="175">
        <v>68.6</v>
      </c>
      <c r="N67" s="174"/>
      <c r="O67" s="176">
        <f t="shared" si="2"/>
        <v>0</v>
      </c>
      <c r="P67" s="156"/>
      <c r="Q67" s="123"/>
      <c r="R67" s="124"/>
      <c r="S67" s="125"/>
      <c r="T67" s="126"/>
      <c r="U67" s="127"/>
      <c r="V67" s="128"/>
      <c r="W67" s="129"/>
      <c r="X67" s="130"/>
      <c r="Y67" s="131"/>
      <c r="Z67" s="132"/>
      <c r="AA67" s="133"/>
      <c r="AB67" s="134"/>
      <c r="AC67" s="135"/>
      <c r="AD67" s="3"/>
      <c r="AE67" s="3"/>
    </row>
    <row r="68" ht="15.75" customHeight="1">
      <c r="A68" s="167">
        <v>6922.0</v>
      </c>
      <c r="B68" s="168" t="s">
        <v>73</v>
      </c>
      <c r="C68" s="169" t="s">
        <v>84</v>
      </c>
      <c r="D68" s="8"/>
      <c r="E68" s="8"/>
      <c r="F68" s="9"/>
      <c r="G68" s="170"/>
      <c r="H68" s="171"/>
      <c r="I68" s="172">
        <v>5.0</v>
      </c>
      <c r="J68" s="173"/>
      <c r="K68" s="172">
        <f t="shared" si="1"/>
        <v>0</v>
      </c>
      <c r="L68" s="174"/>
      <c r="M68" s="175">
        <v>67.7</v>
      </c>
      <c r="N68" s="174"/>
      <c r="O68" s="176">
        <f t="shared" si="2"/>
        <v>0</v>
      </c>
      <c r="P68" s="156"/>
      <c r="Q68" s="123"/>
      <c r="R68" s="124"/>
      <c r="S68" s="125"/>
      <c r="T68" s="126"/>
      <c r="U68" s="127"/>
      <c r="V68" s="128"/>
      <c r="W68" s="129"/>
      <c r="X68" s="130"/>
      <c r="Y68" s="131"/>
      <c r="Z68" s="132"/>
      <c r="AA68" s="133"/>
      <c r="AB68" s="134"/>
      <c r="AC68" s="135"/>
      <c r="AD68" s="3"/>
      <c r="AE68" s="3"/>
    </row>
    <row r="69" ht="15.75" customHeight="1">
      <c r="A69" s="178">
        <v>6432.0</v>
      </c>
      <c r="B69" s="179" t="s">
        <v>85</v>
      </c>
      <c r="C69" s="180" t="s">
        <v>60</v>
      </c>
      <c r="D69" s="8"/>
      <c r="E69" s="8"/>
      <c r="F69" s="9"/>
      <c r="G69" s="181"/>
      <c r="H69" s="182"/>
      <c r="I69" s="183">
        <v>5.0</v>
      </c>
      <c r="J69" s="184"/>
      <c r="K69" s="183">
        <f t="shared" si="1"/>
        <v>0</v>
      </c>
      <c r="L69" s="185"/>
      <c r="M69" s="186">
        <v>308.7</v>
      </c>
      <c r="N69" s="185"/>
      <c r="O69" s="187">
        <f t="shared" si="2"/>
        <v>0</v>
      </c>
      <c r="P69" s="156"/>
      <c r="Q69" s="123"/>
      <c r="R69" s="124"/>
      <c r="S69" s="125"/>
      <c r="T69" s="126"/>
      <c r="U69" s="127"/>
      <c r="V69" s="128"/>
      <c r="W69" s="129"/>
      <c r="X69" s="130"/>
      <c r="Y69" s="131"/>
      <c r="Z69" s="132"/>
      <c r="AA69" s="133"/>
      <c r="AB69" s="134"/>
      <c r="AC69" s="135"/>
    </row>
    <row r="70" ht="15.75" customHeight="1">
      <c r="A70" s="178">
        <v>6430.0</v>
      </c>
      <c r="B70" s="179" t="s">
        <v>85</v>
      </c>
      <c r="C70" s="180" t="s">
        <v>61</v>
      </c>
      <c r="D70" s="8"/>
      <c r="E70" s="8"/>
      <c r="F70" s="9"/>
      <c r="G70" s="181"/>
      <c r="H70" s="182"/>
      <c r="I70" s="183">
        <v>5.0</v>
      </c>
      <c r="J70" s="184"/>
      <c r="K70" s="183">
        <f t="shared" si="1"/>
        <v>0</v>
      </c>
      <c r="L70" s="185"/>
      <c r="M70" s="186">
        <v>332.3</v>
      </c>
      <c r="N70" s="185"/>
      <c r="O70" s="187">
        <f t="shared" si="2"/>
        <v>0</v>
      </c>
      <c r="P70" s="156"/>
      <c r="Q70" s="123"/>
      <c r="R70" s="124"/>
      <c r="S70" s="125"/>
      <c r="T70" s="126"/>
      <c r="U70" s="127"/>
      <c r="V70" s="128"/>
      <c r="W70" s="129"/>
      <c r="X70" s="130"/>
      <c r="Y70" s="131"/>
      <c r="Z70" s="132"/>
      <c r="AA70" s="133"/>
      <c r="AB70" s="134"/>
      <c r="AC70" s="135"/>
    </row>
    <row r="71" ht="15.75" customHeight="1">
      <c r="A71" s="188">
        <v>5859.0</v>
      </c>
      <c r="B71" s="189" t="s">
        <v>86</v>
      </c>
      <c r="C71" s="190" t="s">
        <v>87</v>
      </c>
      <c r="D71" s="8"/>
      <c r="E71" s="8"/>
      <c r="F71" s="9"/>
      <c r="G71" s="191"/>
      <c r="H71" s="192"/>
      <c r="I71" s="191">
        <v>10.0</v>
      </c>
      <c r="J71" s="193"/>
      <c r="K71" s="191">
        <f t="shared" si="1"/>
        <v>0</v>
      </c>
      <c r="L71" s="194"/>
      <c r="M71" s="195">
        <v>449.9</v>
      </c>
      <c r="N71" s="194"/>
      <c r="O71" s="196">
        <f t="shared" si="2"/>
        <v>0</v>
      </c>
      <c r="P71" s="156"/>
      <c r="Q71" s="123"/>
      <c r="R71" s="124"/>
      <c r="S71" s="125"/>
      <c r="T71" s="126"/>
      <c r="U71" s="127"/>
      <c r="V71" s="128"/>
      <c r="W71" s="129"/>
      <c r="X71" s="130"/>
      <c r="Y71" s="131"/>
      <c r="Z71" s="132"/>
      <c r="AA71" s="133"/>
      <c r="AB71" s="134"/>
      <c r="AC71" s="135"/>
    </row>
    <row r="72" ht="15.75" customHeight="1">
      <c r="A72" s="188">
        <v>5931.0</v>
      </c>
      <c r="B72" s="189" t="s">
        <v>86</v>
      </c>
      <c r="C72" s="197" t="s">
        <v>88</v>
      </c>
      <c r="D72" s="8"/>
      <c r="E72" s="8"/>
      <c r="F72" s="9"/>
      <c r="G72" s="198"/>
      <c r="H72" s="192"/>
      <c r="I72" s="191">
        <v>10.0</v>
      </c>
      <c r="J72" s="193"/>
      <c r="K72" s="191">
        <f t="shared" si="1"/>
        <v>0</v>
      </c>
      <c r="L72" s="194"/>
      <c r="M72" s="195">
        <v>459.7</v>
      </c>
      <c r="N72" s="194"/>
      <c r="O72" s="196">
        <f t="shared" si="2"/>
        <v>0</v>
      </c>
      <c r="P72" s="156"/>
      <c r="Q72" s="123"/>
      <c r="R72" s="124"/>
      <c r="S72" s="125"/>
      <c r="T72" s="126"/>
      <c r="U72" s="127"/>
      <c r="V72" s="128"/>
      <c r="W72" s="129"/>
      <c r="X72" s="130"/>
      <c r="Y72" s="131"/>
      <c r="Z72" s="132"/>
      <c r="AA72" s="133"/>
      <c r="AB72" s="134"/>
      <c r="AC72" s="135"/>
    </row>
    <row r="73" ht="15.75" customHeight="1">
      <c r="A73" s="188">
        <v>5937.0</v>
      </c>
      <c r="B73" s="189" t="s">
        <v>86</v>
      </c>
      <c r="C73" s="190" t="s">
        <v>60</v>
      </c>
      <c r="D73" s="8"/>
      <c r="E73" s="8"/>
      <c r="F73" s="9"/>
      <c r="G73" s="198"/>
      <c r="H73" s="192"/>
      <c r="I73" s="191">
        <v>10.0</v>
      </c>
      <c r="J73" s="193"/>
      <c r="K73" s="191">
        <f t="shared" si="1"/>
        <v>0</v>
      </c>
      <c r="L73" s="194"/>
      <c r="M73" s="195">
        <v>391.1</v>
      </c>
      <c r="N73" s="194"/>
      <c r="O73" s="196">
        <f t="shared" si="2"/>
        <v>0</v>
      </c>
      <c r="P73" s="156"/>
      <c r="Q73" s="123"/>
      <c r="R73" s="124"/>
      <c r="S73" s="125"/>
      <c r="T73" s="126"/>
      <c r="U73" s="127"/>
      <c r="V73" s="128"/>
      <c r="W73" s="129"/>
      <c r="X73" s="130"/>
      <c r="Y73" s="131"/>
      <c r="Z73" s="132"/>
      <c r="AA73" s="133"/>
      <c r="AB73" s="134"/>
      <c r="AC73" s="135"/>
    </row>
    <row r="74" ht="15.75" customHeight="1">
      <c r="A74" s="188">
        <v>6001.0</v>
      </c>
      <c r="B74" s="189" t="s">
        <v>86</v>
      </c>
      <c r="C74" s="190" t="s">
        <v>61</v>
      </c>
      <c r="D74" s="8"/>
      <c r="E74" s="8"/>
      <c r="F74" s="9"/>
      <c r="G74" s="198"/>
      <c r="H74" s="192"/>
      <c r="I74" s="191">
        <v>5.0</v>
      </c>
      <c r="J74" s="193"/>
      <c r="K74" s="191">
        <f t="shared" si="1"/>
        <v>0</v>
      </c>
      <c r="L74" s="194"/>
      <c r="M74" s="195">
        <v>322.5</v>
      </c>
      <c r="N74" s="194"/>
      <c r="O74" s="196">
        <f t="shared" si="2"/>
        <v>0</v>
      </c>
      <c r="P74" s="156"/>
      <c r="Q74" s="123"/>
      <c r="R74" s="124"/>
      <c r="S74" s="125"/>
      <c r="T74" s="126"/>
      <c r="U74" s="127"/>
      <c r="V74" s="128"/>
      <c r="W74" s="129"/>
      <c r="X74" s="130"/>
      <c r="Y74" s="131"/>
      <c r="Z74" s="132"/>
      <c r="AA74" s="133"/>
      <c r="AB74" s="134"/>
      <c r="AC74" s="135"/>
    </row>
    <row r="75" ht="15.75" customHeight="1">
      <c r="A75" s="188">
        <v>6002.0</v>
      </c>
      <c r="B75" s="189" t="s">
        <v>86</v>
      </c>
      <c r="C75" s="190" t="s">
        <v>62</v>
      </c>
      <c r="D75" s="8"/>
      <c r="E75" s="8"/>
      <c r="F75" s="9"/>
      <c r="G75" s="198"/>
      <c r="H75" s="192"/>
      <c r="I75" s="191">
        <v>5.0</v>
      </c>
      <c r="J75" s="193"/>
      <c r="K75" s="191">
        <f t="shared" si="1"/>
        <v>0</v>
      </c>
      <c r="L75" s="194"/>
      <c r="M75" s="195">
        <v>318.5</v>
      </c>
      <c r="N75" s="194"/>
      <c r="O75" s="196">
        <f t="shared" si="2"/>
        <v>0</v>
      </c>
      <c r="P75" s="156"/>
      <c r="Q75" s="123"/>
      <c r="R75" s="124"/>
      <c r="S75" s="125"/>
      <c r="T75" s="126"/>
      <c r="U75" s="127"/>
      <c r="V75" s="128"/>
      <c r="W75" s="129"/>
      <c r="X75" s="130"/>
      <c r="Y75" s="131"/>
      <c r="Z75" s="132"/>
      <c r="AA75" s="133"/>
      <c r="AB75" s="134"/>
      <c r="AC75" s="135"/>
    </row>
    <row r="76" ht="15.75" customHeight="1">
      <c r="A76" s="188">
        <v>6229.0</v>
      </c>
      <c r="B76" s="189" t="s">
        <v>86</v>
      </c>
      <c r="C76" s="190" t="s">
        <v>63</v>
      </c>
      <c r="D76" s="8"/>
      <c r="E76" s="8"/>
      <c r="F76" s="9"/>
      <c r="G76" s="198"/>
      <c r="H76" s="192"/>
      <c r="I76" s="191">
        <v>5.0</v>
      </c>
      <c r="J76" s="193"/>
      <c r="K76" s="191">
        <f t="shared" si="1"/>
        <v>0</v>
      </c>
      <c r="L76" s="194"/>
      <c r="M76" s="195">
        <v>484.2</v>
      </c>
      <c r="N76" s="194"/>
      <c r="O76" s="196">
        <f t="shared" si="2"/>
        <v>0</v>
      </c>
      <c r="P76" s="156"/>
      <c r="Q76" s="123"/>
      <c r="R76" s="124"/>
      <c r="S76" s="125"/>
      <c r="T76" s="126"/>
      <c r="U76" s="127"/>
      <c r="V76" s="128"/>
      <c r="W76" s="129"/>
      <c r="X76" s="130"/>
      <c r="Y76" s="131"/>
      <c r="Z76" s="132"/>
      <c r="AA76" s="133"/>
      <c r="AB76" s="134"/>
      <c r="AC76" s="135"/>
    </row>
    <row r="77" ht="15.75" customHeight="1">
      <c r="A77" s="188">
        <v>6227.0</v>
      </c>
      <c r="B77" s="189" t="s">
        <v>86</v>
      </c>
      <c r="C77" s="190" t="s">
        <v>64</v>
      </c>
      <c r="D77" s="8"/>
      <c r="E77" s="8"/>
      <c r="F77" s="9"/>
      <c r="G77" s="198"/>
      <c r="H77" s="192"/>
      <c r="I77" s="191">
        <v>5.0</v>
      </c>
      <c r="J77" s="193"/>
      <c r="K77" s="191">
        <f t="shared" si="1"/>
        <v>0</v>
      </c>
      <c r="L77" s="194"/>
      <c r="M77" s="195">
        <v>420.5</v>
      </c>
      <c r="N77" s="194"/>
      <c r="O77" s="196">
        <f t="shared" si="2"/>
        <v>0</v>
      </c>
      <c r="P77" s="156"/>
      <c r="Q77" s="123"/>
      <c r="R77" s="124"/>
      <c r="S77" s="125"/>
      <c r="T77" s="126"/>
      <c r="U77" s="127"/>
      <c r="V77" s="128"/>
      <c r="W77" s="129"/>
      <c r="X77" s="130"/>
      <c r="Y77" s="131"/>
      <c r="Z77" s="132"/>
      <c r="AA77" s="133"/>
      <c r="AB77" s="134"/>
      <c r="AC77" s="135"/>
    </row>
    <row r="78" ht="15.75" customHeight="1">
      <c r="A78" s="188">
        <v>6228.0</v>
      </c>
      <c r="B78" s="189" t="s">
        <v>86</v>
      </c>
      <c r="C78" s="190" t="s">
        <v>65</v>
      </c>
      <c r="D78" s="8"/>
      <c r="E78" s="8"/>
      <c r="F78" s="9"/>
      <c r="G78" s="198"/>
      <c r="H78" s="192"/>
      <c r="I78" s="191">
        <v>5.0</v>
      </c>
      <c r="J78" s="193"/>
      <c r="K78" s="191">
        <f t="shared" si="1"/>
        <v>0</v>
      </c>
      <c r="L78" s="194"/>
      <c r="M78" s="195">
        <v>351.9</v>
      </c>
      <c r="N78" s="194"/>
      <c r="O78" s="196">
        <f t="shared" si="2"/>
        <v>0</v>
      </c>
      <c r="P78" s="156"/>
      <c r="Q78" s="123"/>
      <c r="R78" s="124"/>
      <c r="S78" s="125"/>
      <c r="T78" s="126"/>
      <c r="U78" s="127"/>
      <c r="V78" s="128"/>
      <c r="W78" s="129"/>
      <c r="X78" s="130"/>
      <c r="Y78" s="131"/>
      <c r="Z78" s="132"/>
      <c r="AA78" s="133"/>
      <c r="AB78" s="134"/>
      <c r="AC78" s="135"/>
    </row>
    <row r="79" ht="15.75" customHeight="1">
      <c r="A79" s="188">
        <v>6223.0</v>
      </c>
      <c r="B79" s="189" t="s">
        <v>86</v>
      </c>
      <c r="C79" s="190" t="s">
        <v>66</v>
      </c>
      <c r="D79" s="8"/>
      <c r="E79" s="8"/>
      <c r="F79" s="9"/>
      <c r="G79" s="198"/>
      <c r="H79" s="192"/>
      <c r="I79" s="191">
        <v>5.0</v>
      </c>
      <c r="J79" s="193"/>
      <c r="K79" s="191">
        <f t="shared" si="1"/>
        <v>0</v>
      </c>
      <c r="L79" s="194"/>
      <c r="M79" s="195">
        <v>479.3</v>
      </c>
      <c r="N79" s="194"/>
      <c r="O79" s="196">
        <f t="shared" si="2"/>
        <v>0</v>
      </c>
      <c r="P79" s="156"/>
      <c r="Q79" s="123"/>
      <c r="R79" s="124"/>
      <c r="S79" s="125"/>
      <c r="T79" s="126"/>
      <c r="U79" s="127"/>
      <c r="V79" s="128"/>
      <c r="W79" s="129"/>
      <c r="X79" s="130"/>
      <c r="Y79" s="131"/>
      <c r="Z79" s="132"/>
      <c r="AA79" s="133"/>
      <c r="AB79" s="134"/>
      <c r="AC79" s="135"/>
    </row>
    <row r="80" ht="15.75" customHeight="1">
      <c r="A80" s="188">
        <v>6431.0</v>
      </c>
      <c r="B80" s="189" t="s">
        <v>86</v>
      </c>
      <c r="C80" s="190" t="s">
        <v>67</v>
      </c>
      <c r="D80" s="8"/>
      <c r="E80" s="8"/>
      <c r="F80" s="9"/>
      <c r="G80" s="198"/>
      <c r="H80" s="192"/>
      <c r="I80" s="191">
        <v>5.0</v>
      </c>
      <c r="J80" s="193"/>
      <c r="K80" s="191">
        <f t="shared" si="1"/>
        <v>0</v>
      </c>
      <c r="L80" s="194"/>
      <c r="M80" s="195">
        <v>253.9</v>
      </c>
      <c r="N80" s="194"/>
      <c r="O80" s="196">
        <f t="shared" si="2"/>
        <v>0</v>
      </c>
      <c r="P80" s="156"/>
      <c r="Q80" s="123"/>
      <c r="R80" s="124"/>
      <c r="S80" s="125"/>
      <c r="T80" s="126"/>
      <c r="U80" s="127"/>
      <c r="V80" s="128"/>
      <c r="W80" s="129"/>
      <c r="X80" s="130"/>
      <c r="Y80" s="131"/>
      <c r="Z80" s="132"/>
      <c r="AA80" s="133"/>
      <c r="AB80" s="134"/>
      <c r="AC80" s="135"/>
    </row>
    <row r="81" ht="15.75" customHeight="1">
      <c r="A81" s="188">
        <v>6429.0</v>
      </c>
      <c r="B81" s="189" t="s">
        <v>86</v>
      </c>
      <c r="C81" s="190" t="s">
        <v>68</v>
      </c>
      <c r="D81" s="8"/>
      <c r="E81" s="8"/>
      <c r="F81" s="9"/>
      <c r="G81" s="198"/>
      <c r="H81" s="192"/>
      <c r="I81" s="191">
        <v>3.0</v>
      </c>
      <c r="J81" s="193"/>
      <c r="K81" s="191">
        <f t="shared" si="1"/>
        <v>0</v>
      </c>
      <c r="L81" s="194"/>
      <c r="M81" s="195">
        <v>342.1</v>
      </c>
      <c r="N81" s="194"/>
      <c r="O81" s="196">
        <f t="shared" si="2"/>
        <v>0</v>
      </c>
      <c r="P81" s="156"/>
      <c r="Q81" s="123"/>
      <c r="R81" s="124"/>
      <c r="S81" s="125"/>
      <c r="T81" s="126"/>
      <c r="U81" s="127"/>
      <c r="V81" s="128"/>
      <c r="W81" s="129"/>
      <c r="X81" s="130"/>
      <c r="Y81" s="131"/>
      <c r="Z81" s="132"/>
      <c r="AA81" s="133"/>
      <c r="AB81" s="134"/>
      <c r="AC81" s="135"/>
    </row>
    <row r="82" ht="15.75" customHeight="1">
      <c r="A82" s="199">
        <v>6910.0</v>
      </c>
      <c r="B82" s="200" t="s">
        <v>89</v>
      </c>
      <c r="C82" s="201" t="s">
        <v>90</v>
      </c>
      <c r="D82" s="8"/>
      <c r="E82" s="8"/>
      <c r="F82" s="9"/>
      <c r="G82" s="202"/>
      <c r="H82" s="203"/>
      <c r="I82" s="204">
        <v>1.0</v>
      </c>
      <c r="J82" s="205"/>
      <c r="K82" s="204">
        <f t="shared" si="1"/>
        <v>0</v>
      </c>
      <c r="L82" s="206"/>
      <c r="M82" s="207">
        <v>430.3</v>
      </c>
      <c r="N82" s="206"/>
      <c r="O82" s="208">
        <f t="shared" si="2"/>
        <v>0</v>
      </c>
      <c r="P82" s="156"/>
      <c r="Q82" s="123"/>
      <c r="R82" s="124"/>
      <c r="S82" s="125"/>
      <c r="T82" s="126"/>
      <c r="U82" s="127"/>
      <c r="V82" s="128"/>
      <c r="W82" s="129"/>
      <c r="X82" s="130"/>
      <c r="Y82" s="131"/>
      <c r="Z82" s="132"/>
      <c r="AA82" s="133"/>
      <c r="AB82" s="134"/>
      <c r="AC82" s="135"/>
      <c r="AD82" s="3"/>
      <c r="AE82" s="3"/>
    </row>
    <row r="83" ht="15.75" customHeight="1">
      <c r="A83" s="199">
        <v>6890.0</v>
      </c>
      <c r="B83" s="200" t="s">
        <v>89</v>
      </c>
      <c r="C83" s="201" t="s">
        <v>91</v>
      </c>
      <c r="D83" s="8"/>
      <c r="E83" s="8"/>
      <c r="F83" s="9"/>
      <c r="G83" s="202"/>
      <c r="H83" s="203"/>
      <c r="I83" s="204">
        <v>1.0</v>
      </c>
      <c r="J83" s="205"/>
      <c r="K83" s="204">
        <f t="shared" si="1"/>
        <v>0</v>
      </c>
      <c r="L83" s="206"/>
      <c r="M83" s="207">
        <v>416.5</v>
      </c>
      <c r="N83" s="206"/>
      <c r="O83" s="208">
        <f t="shared" si="2"/>
        <v>0</v>
      </c>
      <c r="P83" s="156"/>
      <c r="Q83" s="123"/>
      <c r="R83" s="124"/>
      <c r="S83" s="125"/>
      <c r="T83" s="126"/>
      <c r="U83" s="127"/>
      <c r="V83" s="128"/>
      <c r="W83" s="129"/>
      <c r="X83" s="130"/>
      <c r="Y83" s="131"/>
      <c r="Z83" s="132"/>
      <c r="AA83" s="133"/>
      <c r="AB83" s="134"/>
      <c r="AC83" s="135"/>
      <c r="AD83" s="3"/>
      <c r="AE83" s="3"/>
    </row>
    <row r="84" ht="15.75" customHeight="1">
      <c r="A84" s="199">
        <v>6891.0</v>
      </c>
      <c r="B84" s="200" t="s">
        <v>89</v>
      </c>
      <c r="C84" s="201" t="s">
        <v>92</v>
      </c>
      <c r="D84" s="8"/>
      <c r="E84" s="8"/>
      <c r="F84" s="9"/>
      <c r="G84" s="202"/>
      <c r="H84" s="203"/>
      <c r="I84" s="204">
        <v>1.0</v>
      </c>
      <c r="J84" s="205"/>
      <c r="K84" s="204">
        <f t="shared" si="1"/>
        <v>0</v>
      </c>
      <c r="L84" s="206"/>
      <c r="M84" s="207">
        <v>381.3</v>
      </c>
      <c r="N84" s="206"/>
      <c r="O84" s="208">
        <f t="shared" si="2"/>
        <v>0</v>
      </c>
      <c r="P84" s="156"/>
      <c r="Q84" s="123"/>
      <c r="R84" s="124"/>
      <c r="S84" s="125"/>
      <c r="T84" s="126"/>
      <c r="U84" s="127"/>
      <c r="V84" s="128"/>
      <c r="W84" s="129"/>
      <c r="X84" s="130"/>
      <c r="Y84" s="131"/>
      <c r="Z84" s="132"/>
      <c r="AA84" s="133"/>
      <c r="AB84" s="134"/>
      <c r="AC84" s="135"/>
      <c r="AD84" s="3"/>
      <c r="AE84" s="3"/>
    </row>
    <row r="85" ht="15.75" customHeight="1">
      <c r="A85" s="199">
        <v>6892.0</v>
      </c>
      <c r="B85" s="200" t="s">
        <v>89</v>
      </c>
      <c r="C85" s="201" t="s">
        <v>93</v>
      </c>
      <c r="D85" s="8"/>
      <c r="E85" s="8"/>
      <c r="F85" s="9"/>
      <c r="G85" s="202"/>
      <c r="H85" s="203"/>
      <c r="I85" s="204">
        <v>1.0</v>
      </c>
      <c r="J85" s="205"/>
      <c r="K85" s="204">
        <f t="shared" si="1"/>
        <v>0</v>
      </c>
      <c r="L85" s="206"/>
      <c r="M85" s="207">
        <v>322.5</v>
      </c>
      <c r="N85" s="206"/>
      <c r="O85" s="208">
        <f t="shared" si="2"/>
        <v>0</v>
      </c>
      <c r="P85" s="156"/>
      <c r="Q85" s="123"/>
      <c r="R85" s="124"/>
      <c r="S85" s="125"/>
      <c r="T85" s="126"/>
      <c r="U85" s="127"/>
      <c r="V85" s="128"/>
      <c r="W85" s="129"/>
      <c r="X85" s="130"/>
      <c r="Y85" s="131"/>
      <c r="Z85" s="132"/>
      <c r="AA85" s="133"/>
      <c r="AB85" s="134"/>
      <c r="AC85" s="135"/>
      <c r="AD85" s="3"/>
      <c r="AE85" s="3"/>
    </row>
    <row r="86" ht="15.75" customHeight="1">
      <c r="A86" s="209">
        <v>6003.0</v>
      </c>
      <c r="B86" s="210" t="s">
        <v>94</v>
      </c>
      <c r="C86" s="211" t="s">
        <v>95</v>
      </c>
      <c r="D86" s="8"/>
      <c r="E86" s="8"/>
      <c r="F86" s="9"/>
      <c r="G86" s="212"/>
      <c r="H86" s="213"/>
      <c r="I86" s="212">
        <v>7.0</v>
      </c>
      <c r="J86" s="214"/>
      <c r="K86" s="212">
        <f t="shared" si="1"/>
        <v>0</v>
      </c>
      <c r="L86" s="215"/>
      <c r="M86" s="216">
        <v>106.9</v>
      </c>
      <c r="N86" s="215"/>
      <c r="O86" s="217">
        <f t="shared" si="2"/>
        <v>0</v>
      </c>
      <c r="P86" s="156"/>
      <c r="Q86" s="123"/>
      <c r="R86" s="124"/>
      <c r="S86" s="125"/>
      <c r="T86" s="126"/>
      <c r="U86" s="127"/>
      <c r="V86" s="128"/>
      <c r="W86" s="129"/>
      <c r="X86" s="130"/>
      <c r="Y86" s="131"/>
      <c r="Z86" s="132"/>
      <c r="AA86" s="133"/>
      <c r="AB86" s="134"/>
      <c r="AC86" s="135"/>
    </row>
    <row r="87" ht="15.75" customHeight="1">
      <c r="A87" s="218">
        <v>6219.0</v>
      </c>
      <c r="B87" s="219" t="s">
        <v>96</v>
      </c>
      <c r="C87" s="220" t="s">
        <v>97</v>
      </c>
      <c r="D87" s="8"/>
      <c r="E87" s="8"/>
      <c r="F87" s="9"/>
      <c r="G87" s="221">
        <v>1.0</v>
      </c>
      <c r="H87" s="222"/>
      <c r="I87" s="221">
        <v>10.0</v>
      </c>
      <c r="J87" s="223"/>
      <c r="K87" s="221">
        <f t="shared" si="1"/>
        <v>0</v>
      </c>
      <c r="L87" s="224"/>
      <c r="M87" s="225">
        <v>77.5</v>
      </c>
      <c r="N87" s="224"/>
      <c r="O87" s="226">
        <f t="shared" si="2"/>
        <v>0</v>
      </c>
      <c r="P87" s="156"/>
      <c r="Q87" s="123"/>
      <c r="R87" s="124"/>
      <c r="S87" s="125"/>
      <c r="T87" s="126"/>
      <c r="U87" s="127"/>
      <c r="V87" s="128"/>
      <c r="W87" s="129"/>
      <c r="X87" s="130"/>
      <c r="Y87" s="131"/>
      <c r="Z87" s="132"/>
      <c r="AA87" s="133"/>
      <c r="AB87" s="134"/>
      <c r="AC87" s="135"/>
    </row>
    <row r="88" ht="15.75" customHeight="1">
      <c r="A88" s="218">
        <v>6218.0</v>
      </c>
      <c r="B88" s="219" t="s">
        <v>96</v>
      </c>
      <c r="C88" s="220" t="s">
        <v>98</v>
      </c>
      <c r="D88" s="8"/>
      <c r="E88" s="8"/>
      <c r="F88" s="9"/>
      <c r="G88" s="221">
        <v>1.0</v>
      </c>
      <c r="H88" s="222"/>
      <c r="I88" s="221">
        <v>8.0</v>
      </c>
      <c r="J88" s="223"/>
      <c r="K88" s="221">
        <f t="shared" si="1"/>
        <v>0</v>
      </c>
      <c r="L88" s="224"/>
      <c r="M88" s="225">
        <v>97.1</v>
      </c>
      <c r="N88" s="224"/>
      <c r="O88" s="226">
        <f t="shared" si="2"/>
        <v>0</v>
      </c>
      <c r="P88" s="156"/>
      <c r="Q88" s="123"/>
      <c r="R88" s="124"/>
      <c r="S88" s="125"/>
      <c r="T88" s="126"/>
      <c r="U88" s="127"/>
      <c r="V88" s="128"/>
      <c r="W88" s="129"/>
      <c r="X88" s="130"/>
      <c r="Y88" s="131"/>
      <c r="Z88" s="132"/>
      <c r="AA88" s="133"/>
      <c r="AB88" s="134"/>
      <c r="AC88" s="135"/>
    </row>
    <row r="89" ht="15.75" customHeight="1">
      <c r="A89" s="218">
        <v>5934.0</v>
      </c>
      <c r="B89" s="219" t="s">
        <v>96</v>
      </c>
      <c r="C89" s="220" t="s">
        <v>99</v>
      </c>
      <c r="D89" s="8"/>
      <c r="E89" s="8"/>
      <c r="F89" s="9"/>
      <c r="G89" s="227"/>
      <c r="H89" s="222"/>
      <c r="I89" s="221">
        <v>1.0</v>
      </c>
      <c r="J89" s="223"/>
      <c r="K89" s="221">
        <f t="shared" si="1"/>
        <v>0</v>
      </c>
      <c r="L89" s="224"/>
      <c r="M89" s="225">
        <v>191.1</v>
      </c>
      <c r="N89" s="224"/>
      <c r="O89" s="226">
        <f t="shared" si="2"/>
        <v>0</v>
      </c>
      <c r="P89" s="156"/>
      <c r="Q89" s="123"/>
      <c r="R89" s="124"/>
      <c r="S89" s="125"/>
      <c r="T89" s="126"/>
      <c r="U89" s="127"/>
      <c r="V89" s="128"/>
      <c r="W89" s="129"/>
      <c r="X89" s="130"/>
      <c r="Y89" s="131"/>
      <c r="Z89" s="132"/>
      <c r="AA89" s="133"/>
      <c r="AB89" s="134"/>
      <c r="AC89" s="135"/>
    </row>
    <row r="90" ht="15.75" customHeight="1">
      <c r="A90" s="218">
        <v>5933.0</v>
      </c>
      <c r="B90" s="219" t="s">
        <v>96</v>
      </c>
      <c r="C90" s="220" t="s">
        <v>100</v>
      </c>
      <c r="D90" s="8"/>
      <c r="E90" s="8"/>
      <c r="F90" s="9"/>
      <c r="G90" s="227"/>
      <c r="H90" s="222"/>
      <c r="I90" s="221">
        <v>10.0</v>
      </c>
      <c r="J90" s="223"/>
      <c r="K90" s="221">
        <f t="shared" si="1"/>
        <v>0</v>
      </c>
      <c r="L90" s="224"/>
      <c r="M90" s="225">
        <v>106.9</v>
      </c>
      <c r="N90" s="224"/>
      <c r="O90" s="226">
        <f t="shared" si="2"/>
        <v>0</v>
      </c>
      <c r="P90" s="156"/>
      <c r="Q90" s="123"/>
      <c r="R90" s="124"/>
      <c r="S90" s="125"/>
      <c r="T90" s="126"/>
      <c r="U90" s="127"/>
      <c r="V90" s="128"/>
      <c r="W90" s="129"/>
      <c r="X90" s="130"/>
      <c r="Y90" s="131"/>
      <c r="Z90" s="132"/>
      <c r="AA90" s="133"/>
      <c r="AB90" s="134"/>
      <c r="AC90" s="135"/>
    </row>
    <row r="91" ht="15.75" customHeight="1">
      <c r="A91" s="218">
        <v>5857.0</v>
      </c>
      <c r="B91" s="219" t="s">
        <v>96</v>
      </c>
      <c r="C91" s="220" t="s">
        <v>101</v>
      </c>
      <c r="D91" s="8"/>
      <c r="E91" s="8"/>
      <c r="F91" s="9"/>
      <c r="G91" s="227"/>
      <c r="H91" s="222"/>
      <c r="I91" s="221">
        <v>5.0</v>
      </c>
      <c r="J91" s="223"/>
      <c r="K91" s="221">
        <f t="shared" si="1"/>
        <v>0</v>
      </c>
      <c r="L91" s="224"/>
      <c r="M91" s="225">
        <v>165.7</v>
      </c>
      <c r="N91" s="224"/>
      <c r="O91" s="226">
        <f t="shared" si="2"/>
        <v>0</v>
      </c>
      <c r="P91" s="156"/>
      <c r="Q91" s="123"/>
      <c r="R91" s="124"/>
      <c r="S91" s="125"/>
      <c r="T91" s="126"/>
      <c r="U91" s="127"/>
      <c r="V91" s="128"/>
      <c r="W91" s="129"/>
      <c r="X91" s="130"/>
      <c r="Y91" s="131"/>
      <c r="Z91" s="132"/>
      <c r="AA91" s="133"/>
      <c r="AB91" s="134"/>
      <c r="AC91" s="135"/>
    </row>
    <row r="92" ht="15.75" customHeight="1">
      <c r="A92" s="218">
        <v>5930.0</v>
      </c>
      <c r="B92" s="219" t="s">
        <v>96</v>
      </c>
      <c r="C92" s="220" t="s">
        <v>102</v>
      </c>
      <c r="D92" s="8"/>
      <c r="E92" s="8"/>
      <c r="F92" s="9"/>
      <c r="G92" s="227"/>
      <c r="H92" s="222"/>
      <c r="I92" s="221">
        <v>5.0</v>
      </c>
      <c r="J92" s="223"/>
      <c r="K92" s="221">
        <f t="shared" si="1"/>
        <v>0</v>
      </c>
      <c r="L92" s="224"/>
      <c r="M92" s="225">
        <v>293.1</v>
      </c>
      <c r="N92" s="224"/>
      <c r="O92" s="226">
        <f t="shared" si="2"/>
        <v>0</v>
      </c>
      <c r="P92" s="156"/>
      <c r="Q92" s="123"/>
      <c r="R92" s="124"/>
      <c r="S92" s="125"/>
      <c r="T92" s="126"/>
      <c r="U92" s="127"/>
      <c r="V92" s="128"/>
      <c r="W92" s="129"/>
      <c r="X92" s="130"/>
      <c r="Y92" s="131"/>
      <c r="Z92" s="132"/>
      <c r="AA92" s="133"/>
      <c r="AB92" s="134"/>
      <c r="AC92" s="135"/>
    </row>
    <row r="93" ht="15.75" customHeight="1">
      <c r="A93" s="218">
        <v>5929.0</v>
      </c>
      <c r="B93" s="219" t="s">
        <v>96</v>
      </c>
      <c r="C93" s="220" t="s">
        <v>103</v>
      </c>
      <c r="D93" s="8"/>
      <c r="E93" s="8"/>
      <c r="F93" s="9"/>
      <c r="G93" s="227"/>
      <c r="H93" s="222"/>
      <c r="I93" s="221">
        <v>15.0</v>
      </c>
      <c r="J93" s="223"/>
      <c r="K93" s="221">
        <f t="shared" si="1"/>
        <v>0</v>
      </c>
      <c r="L93" s="224"/>
      <c r="M93" s="225">
        <v>214.7</v>
      </c>
      <c r="N93" s="224"/>
      <c r="O93" s="226">
        <f t="shared" si="2"/>
        <v>0</v>
      </c>
      <c r="P93" s="156"/>
      <c r="Q93" s="123"/>
      <c r="R93" s="124"/>
      <c r="S93" s="125"/>
      <c r="T93" s="126"/>
      <c r="U93" s="127"/>
      <c r="V93" s="128"/>
      <c r="W93" s="129"/>
      <c r="X93" s="130"/>
      <c r="Y93" s="131"/>
      <c r="Z93" s="132"/>
      <c r="AA93" s="133"/>
      <c r="AB93" s="134"/>
      <c r="AC93" s="135"/>
    </row>
    <row r="94" ht="15.75" customHeight="1">
      <c r="A94" s="218">
        <v>5926.0</v>
      </c>
      <c r="B94" s="219" t="s">
        <v>96</v>
      </c>
      <c r="C94" s="220" t="s">
        <v>104</v>
      </c>
      <c r="D94" s="8"/>
      <c r="E94" s="8"/>
      <c r="F94" s="9"/>
      <c r="G94" s="221">
        <v>1.0</v>
      </c>
      <c r="H94" s="222"/>
      <c r="I94" s="221">
        <v>5.0</v>
      </c>
      <c r="J94" s="223"/>
      <c r="K94" s="221">
        <f t="shared" si="1"/>
        <v>0</v>
      </c>
      <c r="L94" s="224"/>
      <c r="M94" s="225">
        <v>97.1</v>
      </c>
      <c r="N94" s="224"/>
      <c r="O94" s="226">
        <f t="shared" si="2"/>
        <v>0</v>
      </c>
      <c r="P94" s="156"/>
      <c r="Q94" s="123"/>
      <c r="R94" s="124"/>
      <c r="S94" s="125"/>
      <c r="T94" s="126"/>
      <c r="U94" s="127"/>
      <c r="V94" s="128"/>
      <c r="W94" s="129"/>
      <c r="X94" s="130"/>
      <c r="Y94" s="131"/>
      <c r="Z94" s="132"/>
      <c r="AA94" s="133"/>
      <c r="AB94" s="134"/>
      <c r="AC94" s="135"/>
    </row>
    <row r="95" ht="15.75" customHeight="1">
      <c r="A95" s="218">
        <v>6217.0</v>
      </c>
      <c r="B95" s="219" t="s">
        <v>96</v>
      </c>
      <c r="C95" s="220" t="s">
        <v>57</v>
      </c>
      <c r="D95" s="8"/>
      <c r="E95" s="8"/>
      <c r="F95" s="9"/>
      <c r="G95" s="221"/>
      <c r="H95" s="222"/>
      <c r="I95" s="221">
        <v>10.0</v>
      </c>
      <c r="J95" s="223"/>
      <c r="K95" s="221">
        <f t="shared" si="1"/>
        <v>0</v>
      </c>
      <c r="L95" s="224"/>
      <c r="M95" s="225">
        <v>224.5</v>
      </c>
      <c r="N95" s="224"/>
      <c r="O95" s="226">
        <f t="shared" si="2"/>
        <v>0</v>
      </c>
      <c r="P95" s="156"/>
      <c r="Q95" s="123"/>
      <c r="R95" s="124"/>
      <c r="S95" s="125"/>
      <c r="T95" s="126"/>
      <c r="U95" s="127"/>
      <c r="V95" s="128"/>
      <c r="W95" s="129"/>
      <c r="X95" s="130"/>
      <c r="Y95" s="131"/>
      <c r="Z95" s="132"/>
      <c r="AA95" s="133"/>
      <c r="AB95" s="134"/>
      <c r="AC95" s="135"/>
    </row>
    <row r="96" ht="15.75" customHeight="1">
      <c r="A96" s="218">
        <v>6216.0</v>
      </c>
      <c r="B96" s="219" t="s">
        <v>96</v>
      </c>
      <c r="C96" s="220" t="s">
        <v>51</v>
      </c>
      <c r="D96" s="8"/>
      <c r="E96" s="8"/>
      <c r="F96" s="9"/>
      <c r="G96" s="221"/>
      <c r="H96" s="222"/>
      <c r="I96" s="221">
        <v>6.0</v>
      </c>
      <c r="J96" s="223"/>
      <c r="K96" s="221">
        <f t="shared" si="1"/>
        <v>0</v>
      </c>
      <c r="L96" s="224"/>
      <c r="M96" s="225">
        <v>293.1</v>
      </c>
      <c r="N96" s="224"/>
      <c r="O96" s="226">
        <f t="shared" si="2"/>
        <v>0</v>
      </c>
      <c r="P96" s="156"/>
      <c r="Q96" s="123"/>
      <c r="R96" s="124"/>
      <c r="S96" s="125"/>
      <c r="T96" s="126"/>
      <c r="U96" s="127"/>
      <c r="V96" s="128"/>
      <c r="W96" s="129"/>
      <c r="X96" s="130"/>
      <c r="Y96" s="131"/>
      <c r="Z96" s="132"/>
      <c r="AA96" s="133"/>
      <c r="AB96" s="134"/>
      <c r="AC96" s="135"/>
    </row>
    <row r="97" ht="15.75" customHeight="1">
      <c r="A97" s="218">
        <v>6220.0</v>
      </c>
      <c r="B97" s="219" t="s">
        <v>96</v>
      </c>
      <c r="C97" s="220" t="s">
        <v>105</v>
      </c>
      <c r="D97" s="8"/>
      <c r="E97" s="8"/>
      <c r="F97" s="9"/>
      <c r="G97" s="221">
        <v>1.0</v>
      </c>
      <c r="H97" s="222"/>
      <c r="I97" s="221">
        <v>8.0</v>
      </c>
      <c r="J97" s="223"/>
      <c r="K97" s="221">
        <f t="shared" si="1"/>
        <v>0</v>
      </c>
      <c r="L97" s="224"/>
      <c r="M97" s="225">
        <v>244.1</v>
      </c>
      <c r="N97" s="224"/>
      <c r="O97" s="226">
        <f t="shared" si="2"/>
        <v>0</v>
      </c>
      <c r="P97" s="156"/>
      <c r="Q97" s="123"/>
      <c r="R97" s="124"/>
      <c r="S97" s="125"/>
      <c r="T97" s="126"/>
      <c r="U97" s="127"/>
      <c r="V97" s="128"/>
      <c r="W97" s="129"/>
      <c r="X97" s="130"/>
      <c r="Y97" s="131"/>
      <c r="Z97" s="132"/>
      <c r="AA97" s="133"/>
      <c r="AB97" s="134"/>
      <c r="AC97" s="135"/>
    </row>
    <row r="98" ht="15.75" customHeight="1">
      <c r="A98" s="218">
        <v>6224.0</v>
      </c>
      <c r="B98" s="219" t="s">
        <v>96</v>
      </c>
      <c r="C98" s="228" t="s">
        <v>106</v>
      </c>
      <c r="D98" s="25"/>
      <c r="E98" s="229"/>
      <c r="F98" s="230"/>
      <c r="G98" s="231"/>
      <c r="H98" s="222"/>
      <c r="I98" s="221">
        <v>1.0</v>
      </c>
      <c r="J98" s="223"/>
      <c r="K98" s="221">
        <f t="shared" si="1"/>
        <v>0</v>
      </c>
      <c r="L98" s="224"/>
      <c r="M98" s="225">
        <v>244.1</v>
      </c>
      <c r="N98" s="224"/>
      <c r="O98" s="226">
        <f t="shared" si="2"/>
        <v>0</v>
      </c>
      <c r="P98" s="156"/>
      <c r="Q98" s="123"/>
      <c r="R98" s="124"/>
      <c r="S98" s="125"/>
      <c r="T98" s="126"/>
      <c r="U98" s="127"/>
      <c r="V98" s="128"/>
      <c r="W98" s="129"/>
      <c r="X98" s="130"/>
      <c r="Y98" s="131"/>
      <c r="Z98" s="132"/>
      <c r="AA98" s="133"/>
      <c r="AB98" s="134"/>
      <c r="AC98" s="135"/>
    </row>
    <row r="99" ht="15.75" customHeight="1">
      <c r="A99" s="218">
        <v>6225.0</v>
      </c>
      <c r="B99" s="219" t="s">
        <v>96</v>
      </c>
      <c r="C99" s="228" t="s">
        <v>107</v>
      </c>
      <c r="D99" s="25"/>
      <c r="E99" s="229"/>
      <c r="F99" s="230"/>
      <c r="G99" s="231"/>
      <c r="H99" s="222"/>
      <c r="I99" s="221">
        <v>1.0</v>
      </c>
      <c r="J99" s="223"/>
      <c r="K99" s="221">
        <f t="shared" si="1"/>
        <v>0</v>
      </c>
      <c r="L99" s="224"/>
      <c r="M99" s="225">
        <v>146.1</v>
      </c>
      <c r="N99" s="224"/>
      <c r="O99" s="226">
        <f t="shared" si="2"/>
        <v>0</v>
      </c>
      <c r="P99" s="156"/>
      <c r="Q99" s="123"/>
      <c r="R99" s="124"/>
      <c r="S99" s="125"/>
      <c r="T99" s="126"/>
      <c r="U99" s="127"/>
      <c r="V99" s="128"/>
      <c r="W99" s="129"/>
      <c r="X99" s="130"/>
      <c r="Y99" s="131"/>
      <c r="Z99" s="132"/>
      <c r="AA99" s="133"/>
      <c r="AB99" s="134"/>
      <c r="AC99" s="135"/>
    </row>
    <row r="100" ht="15.75" customHeight="1">
      <c r="A100" s="218">
        <v>6226.0</v>
      </c>
      <c r="B100" s="219" t="s">
        <v>96</v>
      </c>
      <c r="C100" s="228" t="s">
        <v>108</v>
      </c>
      <c r="D100" s="25"/>
      <c r="E100" s="229"/>
      <c r="F100" s="230"/>
      <c r="G100" s="231"/>
      <c r="H100" s="222"/>
      <c r="I100" s="221">
        <v>4.0</v>
      </c>
      <c r="J100" s="223"/>
      <c r="K100" s="221">
        <f t="shared" si="1"/>
        <v>0</v>
      </c>
      <c r="L100" s="224"/>
      <c r="M100" s="225">
        <v>538.1</v>
      </c>
      <c r="N100" s="224"/>
      <c r="O100" s="226">
        <f t="shared" si="2"/>
        <v>0</v>
      </c>
      <c r="P100" s="156"/>
      <c r="Q100" s="123"/>
      <c r="R100" s="124"/>
      <c r="S100" s="125"/>
      <c r="T100" s="126"/>
      <c r="U100" s="127"/>
      <c r="V100" s="128"/>
      <c r="W100" s="129"/>
      <c r="X100" s="130"/>
      <c r="Y100" s="131"/>
      <c r="Z100" s="132"/>
      <c r="AA100" s="133"/>
      <c r="AB100" s="134"/>
      <c r="AC100" s="135"/>
    </row>
    <row r="101" ht="15.75" customHeight="1">
      <c r="A101" s="218">
        <v>6005.0</v>
      </c>
      <c r="B101" s="219" t="s">
        <v>96</v>
      </c>
      <c r="C101" s="228" t="s">
        <v>109</v>
      </c>
      <c r="D101" s="25"/>
      <c r="E101" s="25"/>
      <c r="F101" s="26"/>
      <c r="G101" s="221"/>
      <c r="H101" s="222"/>
      <c r="I101" s="221">
        <v>5.0</v>
      </c>
      <c r="J101" s="223"/>
      <c r="K101" s="221">
        <f t="shared" si="1"/>
        <v>0</v>
      </c>
      <c r="L101" s="224"/>
      <c r="M101" s="225">
        <v>230.3</v>
      </c>
      <c r="N101" s="224"/>
      <c r="O101" s="226">
        <f t="shared" si="2"/>
        <v>0</v>
      </c>
      <c r="P101" s="156"/>
      <c r="Q101" s="123"/>
      <c r="R101" s="124"/>
      <c r="S101" s="125"/>
      <c r="T101" s="126"/>
      <c r="U101" s="127"/>
      <c r="V101" s="128"/>
      <c r="W101" s="129"/>
      <c r="X101" s="130"/>
      <c r="Y101" s="131"/>
      <c r="Z101" s="132"/>
      <c r="AA101" s="133"/>
      <c r="AB101" s="134"/>
      <c r="AC101" s="135"/>
    </row>
    <row r="102" ht="15.75" customHeight="1">
      <c r="A102" s="218">
        <v>6428.0</v>
      </c>
      <c r="B102" s="219" t="s">
        <v>96</v>
      </c>
      <c r="C102" s="228" t="s">
        <v>110</v>
      </c>
      <c r="D102" s="25"/>
      <c r="E102" s="25"/>
      <c r="F102" s="26"/>
      <c r="G102" s="221"/>
      <c r="H102" s="222"/>
      <c r="I102" s="221">
        <v>6.0</v>
      </c>
      <c r="J102" s="223"/>
      <c r="K102" s="221">
        <f t="shared" si="1"/>
        <v>0</v>
      </c>
      <c r="L102" s="224"/>
      <c r="M102" s="225">
        <v>342.1</v>
      </c>
      <c r="N102" s="224"/>
      <c r="O102" s="226">
        <f t="shared" si="2"/>
        <v>0</v>
      </c>
      <c r="P102" s="156"/>
      <c r="Q102" s="123"/>
      <c r="R102" s="124"/>
      <c r="S102" s="125"/>
      <c r="T102" s="126"/>
      <c r="U102" s="127"/>
      <c r="V102" s="128"/>
      <c r="W102" s="129"/>
      <c r="X102" s="130"/>
      <c r="Y102" s="131"/>
      <c r="Z102" s="132"/>
      <c r="AA102" s="133"/>
      <c r="AB102" s="134"/>
      <c r="AC102" s="135"/>
    </row>
    <row r="103" ht="15.75" customHeight="1">
      <c r="A103" s="218">
        <v>6004.0</v>
      </c>
      <c r="B103" s="219" t="s">
        <v>96</v>
      </c>
      <c r="C103" s="220" t="s">
        <v>111</v>
      </c>
      <c r="D103" s="8"/>
      <c r="E103" s="8"/>
      <c r="F103" s="9"/>
      <c r="G103" s="221"/>
      <c r="H103" s="222"/>
      <c r="I103" s="221">
        <v>10.0</v>
      </c>
      <c r="J103" s="223"/>
      <c r="K103" s="221">
        <f t="shared" si="1"/>
        <v>0</v>
      </c>
      <c r="L103" s="224"/>
      <c r="M103" s="225">
        <v>121.6</v>
      </c>
      <c r="N103" s="224"/>
      <c r="O103" s="226">
        <f t="shared" si="2"/>
        <v>0</v>
      </c>
      <c r="P103" s="156"/>
      <c r="Q103" s="123"/>
      <c r="R103" s="124"/>
      <c r="S103" s="125"/>
      <c r="T103" s="126"/>
      <c r="U103" s="127"/>
      <c r="V103" s="128"/>
      <c r="W103" s="129"/>
      <c r="X103" s="130"/>
      <c r="Y103" s="131"/>
      <c r="Z103" s="132"/>
      <c r="AA103" s="133"/>
      <c r="AB103" s="134"/>
      <c r="AC103" s="135"/>
    </row>
    <row r="104" ht="15.75" customHeight="1">
      <c r="A104" s="218">
        <v>6221.0</v>
      </c>
      <c r="B104" s="219" t="s">
        <v>96</v>
      </c>
      <c r="C104" s="220" t="s">
        <v>112</v>
      </c>
      <c r="D104" s="8"/>
      <c r="E104" s="8"/>
      <c r="F104" s="9"/>
      <c r="G104" s="221"/>
      <c r="H104" s="222"/>
      <c r="I104" s="221">
        <v>4.0</v>
      </c>
      <c r="J104" s="223"/>
      <c r="K104" s="221">
        <f t="shared" si="1"/>
        <v>0</v>
      </c>
      <c r="L104" s="224"/>
      <c r="M104" s="225">
        <v>224.5</v>
      </c>
      <c r="N104" s="224"/>
      <c r="O104" s="226">
        <f t="shared" si="2"/>
        <v>0</v>
      </c>
      <c r="P104" s="156"/>
      <c r="Q104" s="123"/>
      <c r="R104" s="124"/>
      <c r="S104" s="125"/>
      <c r="T104" s="126"/>
      <c r="U104" s="127"/>
      <c r="V104" s="128"/>
      <c r="W104" s="129"/>
      <c r="X104" s="130"/>
      <c r="Y104" s="131"/>
      <c r="Z104" s="132"/>
      <c r="AA104" s="133"/>
      <c r="AB104" s="134"/>
      <c r="AC104" s="135"/>
    </row>
    <row r="105" ht="15.75" customHeight="1">
      <c r="A105" s="218">
        <v>6230.0</v>
      </c>
      <c r="B105" s="219" t="s">
        <v>96</v>
      </c>
      <c r="C105" s="220" t="s">
        <v>113</v>
      </c>
      <c r="D105" s="8"/>
      <c r="E105" s="8"/>
      <c r="F105" s="9"/>
      <c r="G105" s="221"/>
      <c r="H105" s="222"/>
      <c r="I105" s="221">
        <v>1.0</v>
      </c>
      <c r="J105" s="223"/>
      <c r="K105" s="221">
        <f t="shared" si="1"/>
        <v>0</v>
      </c>
      <c r="L105" s="224"/>
      <c r="M105" s="225">
        <v>342.1</v>
      </c>
      <c r="N105" s="224"/>
      <c r="O105" s="226">
        <f t="shared" si="2"/>
        <v>0</v>
      </c>
      <c r="P105" s="156"/>
      <c r="Q105" s="123"/>
      <c r="R105" s="124"/>
      <c r="S105" s="125"/>
      <c r="T105" s="126"/>
      <c r="U105" s="127"/>
      <c r="V105" s="128"/>
      <c r="W105" s="129"/>
      <c r="X105" s="130"/>
      <c r="Y105" s="131"/>
      <c r="Z105" s="132"/>
      <c r="AA105" s="133"/>
      <c r="AB105" s="134"/>
      <c r="AC105" s="135"/>
    </row>
    <row r="106" ht="15.75" customHeight="1">
      <c r="A106" s="218">
        <v>6231.0</v>
      </c>
      <c r="B106" s="219" t="s">
        <v>96</v>
      </c>
      <c r="C106" s="220" t="s">
        <v>114</v>
      </c>
      <c r="D106" s="8"/>
      <c r="E106" s="8"/>
      <c r="F106" s="9"/>
      <c r="G106" s="221"/>
      <c r="H106" s="222"/>
      <c r="I106" s="221">
        <v>4.0</v>
      </c>
      <c r="J106" s="223"/>
      <c r="K106" s="221">
        <f t="shared" si="1"/>
        <v>0</v>
      </c>
      <c r="L106" s="224"/>
      <c r="M106" s="225">
        <v>489.1</v>
      </c>
      <c r="N106" s="224"/>
      <c r="O106" s="226">
        <f t="shared" si="2"/>
        <v>0</v>
      </c>
      <c r="P106" s="156"/>
      <c r="Q106" s="123"/>
      <c r="R106" s="124"/>
      <c r="S106" s="125"/>
      <c r="T106" s="126"/>
      <c r="U106" s="127"/>
      <c r="V106" s="128"/>
      <c r="W106" s="129"/>
      <c r="X106" s="130"/>
      <c r="Y106" s="131"/>
      <c r="Z106" s="132"/>
      <c r="AA106" s="133"/>
      <c r="AB106" s="134"/>
      <c r="AC106" s="135"/>
    </row>
    <row r="107" ht="15.75" customHeight="1">
      <c r="A107" s="218">
        <v>6322.0</v>
      </c>
      <c r="B107" s="219" t="s">
        <v>96</v>
      </c>
      <c r="C107" s="220" t="s">
        <v>115</v>
      </c>
      <c r="D107" s="8"/>
      <c r="E107" s="8"/>
      <c r="F107" s="9"/>
      <c r="G107" s="232">
        <v>2.0</v>
      </c>
      <c r="H107" s="233"/>
      <c r="I107" s="232">
        <v>5.0</v>
      </c>
      <c r="J107" s="234"/>
      <c r="K107" s="232">
        <f t="shared" si="1"/>
        <v>0</v>
      </c>
      <c r="L107" s="235"/>
      <c r="M107" s="236">
        <v>126.5</v>
      </c>
      <c r="N107" s="235"/>
      <c r="O107" s="237">
        <f t="shared" si="2"/>
        <v>0</v>
      </c>
      <c r="P107" s="156"/>
      <c r="Q107" s="123"/>
      <c r="R107" s="124"/>
      <c r="S107" s="125"/>
      <c r="T107" s="126"/>
      <c r="U107" s="127"/>
      <c r="V107" s="128"/>
      <c r="W107" s="129"/>
      <c r="X107" s="130"/>
      <c r="Y107" s="131"/>
      <c r="Z107" s="132"/>
      <c r="AA107" s="133"/>
      <c r="AB107" s="134"/>
      <c r="AC107" s="135"/>
      <c r="AD107" s="3"/>
      <c r="AE107" s="3"/>
    </row>
    <row r="108" ht="15.75" customHeight="1">
      <c r="A108" s="238">
        <v>6917.0</v>
      </c>
      <c r="B108" s="239" t="s">
        <v>56</v>
      </c>
      <c r="C108" s="240" t="s">
        <v>60</v>
      </c>
      <c r="D108" s="8"/>
      <c r="E108" s="8"/>
      <c r="F108" s="9"/>
      <c r="G108" s="241"/>
      <c r="H108" s="242"/>
      <c r="I108" s="241">
        <v>5.0</v>
      </c>
      <c r="J108" s="243"/>
      <c r="K108" s="241">
        <f t="shared" si="1"/>
        <v>0</v>
      </c>
      <c r="L108" s="61"/>
      <c r="M108" s="244">
        <v>24.5</v>
      </c>
      <c r="N108" s="61"/>
      <c r="O108" s="245">
        <f t="shared" si="2"/>
        <v>0</v>
      </c>
      <c r="P108" s="156"/>
      <c r="Q108" s="123"/>
      <c r="R108" s="124"/>
      <c r="S108" s="125"/>
      <c r="T108" s="126"/>
      <c r="U108" s="127"/>
      <c r="V108" s="128"/>
      <c r="W108" s="129"/>
      <c r="X108" s="130"/>
      <c r="Y108" s="131"/>
      <c r="Z108" s="132"/>
      <c r="AA108" s="133"/>
      <c r="AB108" s="134"/>
      <c r="AC108" s="135"/>
      <c r="AD108" s="3"/>
      <c r="AE108" s="3"/>
    </row>
    <row r="109" ht="15.75" customHeight="1">
      <c r="A109" s="246">
        <v>6911.0</v>
      </c>
      <c r="B109" s="247" t="s">
        <v>116</v>
      </c>
      <c r="C109" s="248" t="s">
        <v>60</v>
      </c>
      <c r="D109" s="8"/>
      <c r="E109" s="8"/>
      <c r="F109" s="9"/>
      <c r="G109" s="249"/>
      <c r="H109" s="250"/>
      <c r="I109" s="249">
        <v>3.0</v>
      </c>
      <c r="J109" s="251"/>
      <c r="K109" s="249">
        <f t="shared" si="1"/>
        <v>0</v>
      </c>
      <c r="L109" s="252"/>
      <c r="M109" s="253">
        <v>342.1</v>
      </c>
      <c r="N109" s="252"/>
      <c r="O109" s="254">
        <f t="shared" si="2"/>
        <v>0</v>
      </c>
      <c r="P109" s="156"/>
      <c r="Q109" s="123"/>
      <c r="R109" s="124"/>
      <c r="S109" s="125"/>
      <c r="T109" s="126"/>
      <c r="U109" s="127"/>
      <c r="V109" s="128"/>
      <c r="W109" s="129"/>
      <c r="X109" s="130"/>
      <c r="Y109" s="131"/>
      <c r="Z109" s="132"/>
      <c r="AA109" s="133"/>
      <c r="AB109" s="134"/>
      <c r="AC109" s="135"/>
      <c r="AD109" s="3"/>
      <c r="AE109" s="3"/>
    </row>
    <row r="110" ht="15.75" customHeight="1">
      <c r="A110" s="246">
        <v>6923.0</v>
      </c>
      <c r="B110" s="247" t="s">
        <v>116</v>
      </c>
      <c r="C110" s="248" t="s">
        <v>61</v>
      </c>
      <c r="D110" s="8"/>
      <c r="E110" s="8"/>
      <c r="F110" s="9"/>
      <c r="G110" s="249"/>
      <c r="H110" s="250"/>
      <c r="I110" s="249">
        <v>5.0</v>
      </c>
      <c r="J110" s="251"/>
      <c r="K110" s="249">
        <f t="shared" si="1"/>
        <v>0</v>
      </c>
      <c r="L110" s="252"/>
      <c r="M110" s="253">
        <v>77.5</v>
      </c>
      <c r="N110" s="252"/>
      <c r="O110" s="254">
        <f t="shared" si="2"/>
        <v>0</v>
      </c>
      <c r="P110" s="156"/>
      <c r="Q110" s="123"/>
      <c r="R110" s="124"/>
      <c r="S110" s="125"/>
      <c r="T110" s="126"/>
      <c r="U110" s="127"/>
      <c r="V110" s="128"/>
      <c r="W110" s="129"/>
      <c r="X110" s="130"/>
      <c r="Y110" s="131"/>
      <c r="Z110" s="132"/>
      <c r="AA110" s="133"/>
      <c r="AB110" s="134"/>
      <c r="AC110" s="135"/>
      <c r="AD110" s="3"/>
      <c r="AE110" s="3"/>
    </row>
    <row r="111" ht="15.75" customHeight="1">
      <c r="A111" s="246">
        <v>6924.0</v>
      </c>
      <c r="B111" s="247" t="s">
        <v>116</v>
      </c>
      <c r="C111" s="248" t="s">
        <v>62</v>
      </c>
      <c r="D111" s="8"/>
      <c r="E111" s="8"/>
      <c r="F111" s="9"/>
      <c r="G111" s="249"/>
      <c r="H111" s="250"/>
      <c r="I111" s="249">
        <v>5.0</v>
      </c>
      <c r="J111" s="251"/>
      <c r="K111" s="249">
        <f t="shared" si="1"/>
        <v>0</v>
      </c>
      <c r="L111" s="252"/>
      <c r="M111" s="253">
        <v>77.5</v>
      </c>
      <c r="N111" s="252"/>
      <c r="O111" s="254">
        <f t="shared" si="2"/>
        <v>0</v>
      </c>
      <c r="P111" s="156"/>
      <c r="Q111" s="123"/>
      <c r="R111" s="124"/>
      <c r="S111" s="125"/>
      <c r="T111" s="126"/>
      <c r="U111" s="127"/>
      <c r="V111" s="128"/>
      <c r="W111" s="129"/>
      <c r="X111" s="130"/>
      <c r="Y111" s="131"/>
      <c r="Z111" s="132"/>
      <c r="AA111" s="133"/>
      <c r="AB111" s="134"/>
      <c r="AC111" s="135"/>
      <c r="AD111" s="3"/>
      <c r="AE111" s="3"/>
    </row>
    <row r="112" ht="15.75" customHeight="1">
      <c r="A112" s="246">
        <v>6925.0</v>
      </c>
      <c r="B112" s="247" t="s">
        <v>116</v>
      </c>
      <c r="C112" s="248" t="s">
        <v>63</v>
      </c>
      <c r="D112" s="8"/>
      <c r="E112" s="8"/>
      <c r="F112" s="9"/>
      <c r="G112" s="249"/>
      <c r="H112" s="250"/>
      <c r="I112" s="249">
        <v>5.0</v>
      </c>
      <c r="J112" s="251"/>
      <c r="K112" s="249">
        <f t="shared" si="1"/>
        <v>0</v>
      </c>
      <c r="L112" s="252"/>
      <c r="M112" s="253">
        <v>57.9</v>
      </c>
      <c r="N112" s="252"/>
      <c r="O112" s="254">
        <f t="shared" si="2"/>
        <v>0</v>
      </c>
      <c r="P112" s="156"/>
      <c r="Q112" s="123"/>
      <c r="R112" s="124"/>
      <c r="S112" s="125"/>
      <c r="T112" s="126"/>
      <c r="U112" s="127"/>
      <c r="V112" s="128"/>
      <c r="W112" s="129"/>
      <c r="X112" s="130"/>
      <c r="Y112" s="131"/>
      <c r="Z112" s="132"/>
      <c r="AA112" s="133"/>
      <c r="AB112" s="134"/>
      <c r="AC112" s="135"/>
      <c r="AD112" s="3"/>
      <c r="AE112" s="3"/>
    </row>
    <row r="113" ht="15.75" customHeight="1">
      <c r="A113" s="246">
        <v>6926.0</v>
      </c>
      <c r="B113" s="247" t="s">
        <v>116</v>
      </c>
      <c r="C113" s="248" t="s">
        <v>64</v>
      </c>
      <c r="D113" s="8"/>
      <c r="E113" s="8"/>
      <c r="F113" s="9"/>
      <c r="G113" s="249"/>
      <c r="H113" s="250"/>
      <c r="I113" s="249">
        <v>5.0</v>
      </c>
      <c r="J113" s="251"/>
      <c r="K113" s="249">
        <f t="shared" si="1"/>
        <v>0</v>
      </c>
      <c r="L113" s="252"/>
      <c r="M113" s="253">
        <v>73.5</v>
      </c>
      <c r="N113" s="252"/>
      <c r="O113" s="254">
        <f t="shared" si="2"/>
        <v>0</v>
      </c>
      <c r="P113" s="156"/>
      <c r="Q113" s="123"/>
      <c r="R113" s="124"/>
      <c r="S113" s="125"/>
      <c r="T113" s="126"/>
      <c r="U113" s="127"/>
      <c r="V113" s="128"/>
      <c r="W113" s="129"/>
      <c r="X113" s="130"/>
      <c r="Y113" s="131"/>
      <c r="Z113" s="132"/>
      <c r="AA113" s="133"/>
      <c r="AB113" s="134"/>
      <c r="AC113" s="135"/>
      <c r="AD113" s="3"/>
      <c r="AE113" s="3"/>
    </row>
    <row r="114" ht="15.75" customHeight="1">
      <c r="A114" s="246">
        <v>6927.0</v>
      </c>
      <c r="B114" s="247" t="s">
        <v>116</v>
      </c>
      <c r="C114" s="248" t="s">
        <v>65</v>
      </c>
      <c r="D114" s="8"/>
      <c r="E114" s="8"/>
      <c r="F114" s="9"/>
      <c r="G114" s="249"/>
      <c r="H114" s="250"/>
      <c r="I114" s="249">
        <v>5.0</v>
      </c>
      <c r="J114" s="251"/>
      <c r="K114" s="249">
        <f t="shared" si="1"/>
        <v>0</v>
      </c>
      <c r="L114" s="252"/>
      <c r="M114" s="253">
        <v>57.9</v>
      </c>
      <c r="N114" s="252"/>
      <c r="O114" s="254">
        <f t="shared" si="2"/>
        <v>0</v>
      </c>
      <c r="P114" s="156"/>
      <c r="Q114" s="123"/>
      <c r="R114" s="124"/>
      <c r="S114" s="125"/>
      <c r="T114" s="126"/>
      <c r="U114" s="127"/>
      <c r="V114" s="128"/>
      <c r="W114" s="129"/>
      <c r="X114" s="130"/>
      <c r="Y114" s="131"/>
      <c r="Z114" s="132"/>
      <c r="AA114" s="133"/>
      <c r="AB114" s="134"/>
      <c r="AC114" s="135"/>
      <c r="AD114" s="3"/>
      <c r="AE114" s="3"/>
    </row>
    <row r="115" ht="15.75" customHeight="1">
      <c r="A115" s="255">
        <v>6929.0</v>
      </c>
      <c r="B115" s="256" t="s">
        <v>116</v>
      </c>
      <c r="C115" s="257" t="s">
        <v>67</v>
      </c>
      <c r="D115" s="258"/>
      <c r="E115" s="258"/>
      <c r="F115" s="259"/>
      <c r="G115" s="249"/>
      <c r="H115" s="250"/>
      <c r="I115" s="249">
        <v>5.0</v>
      </c>
      <c r="J115" s="251"/>
      <c r="K115" s="249">
        <f t="shared" si="1"/>
        <v>0</v>
      </c>
      <c r="L115" s="252"/>
      <c r="M115" s="253">
        <v>48.1</v>
      </c>
      <c r="N115" s="252"/>
      <c r="O115" s="254">
        <f t="shared" si="2"/>
        <v>0</v>
      </c>
      <c r="P115" s="156"/>
      <c r="Q115" s="123"/>
      <c r="R115" s="124"/>
      <c r="S115" s="125"/>
      <c r="T115" s="126"/>
      <c r="U115" s="127"/>
      <c r="V115" s="128"/>
      <c r="W115" s="129"/>
      <c r="X115" s="130"/>
      <c r="Y115" s="131"/>
      <c r="Z115" s="132"/>
      <c r="AA115" s="133"/>
      <c r="AB115" s="134"/>
      <c r="AC115" s="135"/>
      <c r="AD115" s="3"/>
      <c r="AE115" s="3"/>
    </row>
    <row r="116" ht="15.75" customHeight="1">
      <c r="A116" s="246">
        <v>6930.0</v>
      </c>
      <c r="B116" s="247" t="s">
        <v>116</v>
      </c>
      <c r="C116" s="248" t="s">
        <v>68</v>
      </c>
      <c r="D116" s="8"/>
      <c r="E116" s="8"/>
      <c r="F116" s="9"/>
      <c r="G116" s="260"/>
      <c r="H116" s="261"/>
      <c r="I116" s="260">
        <v>5.0</v>
      </c>
      <c r="J116" s="262"/>
      <c r="K116" s="260">
        <f t="shared" si="1"/>
        <v>0</v>
      </c>
      <c r="L116" s="263"/>
      <c r="M116" s="264">
        <v>38.3</v>
      </c>
      <c r="N116" s="263"/>
      <c r="O116" s="265">
        <f t="shared" si="2"/>
        <v>0</v>
      </c>
      <c r="P116" s="266"/>
      <c r="Q116" s="123"/>
      <c r="R116" s="124"/>
      <c r="S116" s="125"/>
      <c r="T116" s="126"/>
      <c r="U116" s="127"/>
      <c r="V116" s="128"/>
      <c r="W116" s="129"/>
      <c r="X116" s="130"/>
      <c r="Y116" s="131"/>
      <c r="Z116" s="132"/>
      <c r="AA116" s="133"/>
      <c r="AB116" s="134"/>
      <c r="AC116" s="135"/>
      <c r="AD116" s="3"/>
      <c r="AE116" s="3"/>
    </row>
    <row r="117" ht="15.75" customHeight="1">
      <c r="A117" s="267">
        <v>7015.0</v>
      </c>
      <c r="B117" s="268" t="s">
        <v>117</v>
      </c>
      <c r="C117" s="269" t="s">
        <v>118</v>
      </c>
      <c r="D117" s="8"/>
      <c r="E117" s="8"/>
      <c r="F117" s="9"/>
      <c r="G117" s="270"/>
      <c r="H117" s="271"/>
      <c r="I117" s="270">
        <v>5.0</v>
      </c>
      <c r="J117" s="272"/>
      <c r="K117" s="270">
        <f t="shared" si="1"/>
        <v>0</v>
      </c>
      <c r="L117" s="273"/>
      <c r="M117" s="274">
        <v>122.5</v>
      </c>
      <c r="N117" s="273"/>
      <c r="O117" s="275">
        <f t="shared" si="2"/>
        <v>0</v>
      </c>
      <c r="P117" s="266"/>
      <c r="Q117" s="123"/>
      <c r="R117" s="124"/>
      <c r="S117" s="125"/>
      <c r="T117" s="126"/>
      <c r="U117" s="127"/>
      <c r="V117" s="128"/>
      <c r="W117" s="129"/>
      <c r="X117" s="130"/>
      <c r="Y117" s="131"/>
      <c r="Z117" s="132"/>
      <c r="AA117" s="133"/>
      <c r="AB117" s="134"/>
      <c r="AC117" s="135"/>
      <c r="AD117" s="3"/>
      <c r="AE117" s="3"/>
    </row>
    <row r="118" ht="15.75" customHeight="1">
      <c r="A118" s="267">
        <v>7014.0</v>
      </c>
      <c r="B118" s="268" t="s">
        <v>117</v>
      </c>
      <c r="C118" s="269" t="s">
        <v>119</v>
      </c>
      <c r="D118" s="8"/>
      <c r="E118" s="8"/>
      <c r="F118" s="9"/>
      <c r="G118" s="270"/>
      <c r="H118" s="271"/>
      <c r="I118" s="270">
        <v>5.0</v>
      </c>
      <c r="J118" s="272"/>
      <c r="K118" s="270">
        <f t="shared" si="1"/>
        <v>0</v>
      </c>
      <c r="L118" s="273"/>
      <c r="M118" s="274">
        <v>93.1</v>
      </c>
      <c r="N118" s="273"/>
      <c r="O118" s="275">
        <f t="shared" si="2"/>
        <v>0</v>
      </c>
      <c r="P118" s="266"/>
      <c r="Q118" s="123"/>
      <c r="R118" s="124"/>
      <c r="S118" s="125"/>
      <c r="T118" s="126"/>
      <c r="U118" s="127"/>
      <c r="V118" s="128"/>
      <c r="W118" s="129"/>
      <c r="X118" s="130"/>
      <c r="Y118" s="131"/>
      <c r="Z118" s="132"/>
      <c r="AA118" s="133"/>
      <c r="AB118" s="134"/>
      <c r="AC118" s="135"/>
      <c r="AD118" s="3"/>
      <c r="AE118" s="3"/>
    </row>
    <row r="119" ht="15.75" customHeight="1">
      <c r="A119" s="267">
        <v>7013.0</v>
      </c>
      <c r="B119" s="268" t="s">
        <v>117</v>
      </c>
      <c r="C119" s="269" t="s">
        <v>120</v>
      </c>
      <c r="D119" s="8"/>
      <c r="E119" s="8"/>
      <c r="F119" s="9"/>
      <c r="G119" s="270">
        <v>1.0</v>
      </c>
      <c r="H119" s="271"/>
      <c r="I119" s="270">
        <v>4.0</v>
      </c>
      <c r="J119" s="272"/>
      <c r="K119" s="270">
        <f t="shared" si="1"/>
        <v>0</v>
      </c>
      <c r="L119" s="273"/>
      <c r="M119" s="274">
        <v>67.7</v>
      </c>
      <c r="N119" s="273"/>
      <c r="O119" s="275">
        <f t="shared" si="2"/>
        <v>0</v>
      </c>
      <c r="P119" s="266"/>
      <c r="Q119" s="123"/>
      <c r="R119" s="124"/>
      <c r="S119" s="125"/>
      <c r="T119" s="126"/>
      <c r="U119" s="127"/>
      <c r="V119" s="128"/>
      <c r="W119" s="129"/>
      <c r="X119" s="130"/>
      <c r="Y119" s="131"/>
      <c r="Z119" s="132"/>
      <c r="AA119" s="133"/>
      <c r="AB119" s="134"/>
      <c r="AC119" s="135"/>
      <c r="AD119" s="3"/>
      <c r="AE119" s="3"/>
    </row>
    <row r="120" ht="15.75" customHeight="1">
      <c r="A120" s="267">
        <v>7075.0</v>
      </c>
      <c r="B120" s="268" t="s">
        <v>117</v>
      </c>
      <c r="C120" s="269" t="s">
        <v>120</v>
      </c>
      <c r="D120" s="8"/>
      <c r="E120" s="8"/>
      <c r="F120" s="9"/>
      <c r="G120" s="270">
        <v>2.0</v>
      </c>
      <c r="H120" s="271"/>
      <c r="I120" s="270">
        <v>3.0</v>
      </c>
      <c r="J120" s="272"/>
      <c r="K120" s="270">
        <f t="shared" si="1"/>
        <v>0</v>
      </c>
      <c r="L120" s="273"/>
      <c r="M120" s="274">
        <v>116.7</v>
      </c>
      <c r="N120" s="273"/>
      <c r="O120" s="275">
        <f t="shared" si="2"/>
        <v>0</v>
      </c>
      <c r="P120" s="266"/>
      <c r="Q120" s="123"/>
      <c r="R120" s="124"/>
      <c r="S120" s="125"/>
      <c r="T120" s="126"/>
      <c r="U120" s="127"/>
      <c r="V120" s="128"/>
      <c r="W120" s="129"/>
      <c r="X120" s="130"/>
      <c r="Y120" s="131"/>
      <c r="Z120" s="132"/>
      <c r="AA120" s="133"/>
      <c r="AB120" s="134"/>
      <c r="AC120" s="135"/>
      <c r="AD120" s="3"/>
      <c r="AE120" s="3"/>
    </row>
    <row r="121" ht="15.75" customHeight="1">
      <c r="A121" s="276">
        <v>7023.0</v>
      </c>
      <c r="B121" s="277" t="s">
        <v>121</v>
      </c>
      <c r="C121" s="278" t="s">
        <v>60</v>
      </c>
      <c r="D121" s="8"/>
      <c r="E121" s="8"/>
      <c r="F121" s="9"/>
      <c r="G121" s="279"/>
      <c r="H121" s="280"/>
      <c r="I121" s="279">
        <v>4.0</v>
      </c>
      <c r="J121" s="281"/>
      <c r="K121" s="279">
        <f t="shared" si="1"/>
        <v>0</v>
      </c>
      <c r="L121" s="282"/>
      <c r="M121" s="283">
        <v>48.1</v>
      </c>
      <c r="N121" s="282"/>
      <c r="O121" s="284">
        <f t="shared" si="2"/>
        <v>0</v>
      </c>
      <c r="P121" s="266"/>
      <c r="Q121" s="123"/>
      <c r="R121" s="124"/>
      <c r="S121" s="125"/>
      <c r="T121" s="126"/>
      <c r="U121" s="127"/>
      <c r="V121" s="128"/>
      <c r="W121" s="129"/>
      <c r="X121" s="130"/>
      <c r="Y121" s="131"/>
      <c r="Z121" s="132"/>
      <c r="AA121" s="133"/>
      <c r="AB121" s="134"/>
      <c r="AC121" s="135"/>
      <c r="AD121" s="3"/>
      <c r="AE121" s="3"/>
    </row>
    <row r="122" ht="15.75" customHeight="1">
      <c r="A122" s="276">
        <v>7024.0</v>
      </c>
      <c r="B122" s="277" t="s">
        <v>121</v>
      </c>
      <c r="C122" s="278" t="s">
        <v>61</v>
      </c>
      <c r="D122" s="8"/>
      <c r="E122" s="8"/>
      <c r="F122" s="9"/>
      <c r="G122" s="279"/>
      <c r="H122" s="280"/>
      <c r="I122" s="279">
        <v>4.0</v>
      </c>
      <c r="J122" s="281"/>
      <c r="K122" s="279">
        <f t="shared" si="1"/>
        <v>0</v>
      </c>
      <c r="L122" s="282"/>
      <c r="M122" s="283">
        <v>97.1</v>
      </c>
      <c r="N122" s="282"/>
      <c r="O122" s="284">
        <f t="shared" si="2"/>
        <v>0</v>
      </c>
      <c r="P122" s="266"/>
      <c r="Q122" s="123"/>
      <c r="R122" s="124"/>
      <c r="S122" s="125"/>
      <c r="T122" s="126"/>
      <c r="U122" s="127"/>
      <c r="V122" s="128"/>
      <c r="W122" s="129"/>
      <c r="X122" s="130"/>
      <c r="Y122" s="131"/>
      <c r="Z122" s="132"/>
      <c r="AA122" s="133"/>
      <c r="AB122" s="134"/>
      <c r="AC122" s="135"/>
      <c r="AD122" s="3"/>
      <c r="AE122" s="3"/>
    </row>
    <row r="123" ht="15.75" customHeight="1">
      <c r="A123" s="276">
        <v>7025.0</v>
      </c>
      <c r="B123" s="277" t="s">
        <v>121</v>
      </c>
      <c r="C123" s="278" t="s">
        <v>62</v>
      </c>
      <c r="D123" s="8"/>
      <c r="E123" s="8"/>
      <c r="F123" s="9"/>
      <c r="G123" s="279"/>
      <c r="H123" s="280"/>
      <c r="I123" s="279">
        <v>5.0</v>
      </c>
      <c r="J123" s="281"/>
      <c r="K123" s="279">
        <f t="shared" si="1"/>
        <v>0</v>
      </c>
      <c r="L123" s="282"/>
      <c r="M123" s="283">
        <v>97.1</v>
      </c>
      <c r="N123" s="282"/>
      <c r="O123" s="284">
        <f t="shared" si="2"/>
        <v>0</v>
      </c>
      <c r="P123" s="266"/>
      <c r="Q123" s="123"/>
      <c r="R123" s="124"/>
      <c r="S123" s="125"/>
      <c r="T123" s="126"/>
      <c r="U123" s="127"/>
      <c r="V123" s="128"/>
      <c r="W123" s="129"/>
      <c r="X123" s="130"/>
      <c r="Y123" s="131"/>
      <c r="Z123" s="132"/>
      <c r="AA123" s="133"/>
      <c r="AB123" s="134"/>
      <c r="AC123" s="135"/>
      <c r="AD123" s="3"/>
      <c r="AE123" s="3"/>
    </row>
    <row r="124" ht="15.75" customHeight="1">
      <c r="A124" s="276">
        <v>7026.0</v>
      </c>
      <c r="B124" s="277" t="s">
        <v>121</v>
      </c>
      <c r="C124" s="278" t="s">
        <v>63</v>
      </c>
      <c r="D124" s="8"/>
      <c r="E124" s="8"/>
      <c r="F124" s="9"/>
      <c r="G124" s="279"/>
      <c r="H124" s="280"/>
      <c r="I124" s="279">
        <v>6.0</v>
      </c>
      <c r="J124" s="281"/>
      <c r="K124" s="279">
        <f t="shared" si="1"/>
        <v>0</v>
      </c>
      <c r="L124" s="282"/>
      <c r="M124" s="283">
        <v>126.5</v>
      </c>
      <c r="N124" s="282"/>
      <c r="O124" s="284">
        <f t="shared" si="2"/>
        <v>0</v>
      </c>
      <c r="P124" s="266"/>
      <c r="Q124" s="123"/>
      <c r="R124" s="124"/>
      <c r="S124" s="125"/>
      <c r="T124" s="126"/>
      <c r="U124" s="127"/>
      <c r="V124" s="128"/>
      <c r="W124" s="129"/>
      <c r="X124" s="130"/>
      <c r="Y124" s="131"/>
      <c r="Z124" s="132"/>
      <c r="AA124" s="133"/>
      <c r="AB124" s="134"/>
      <c r="AC124" s="135"/>
      <c r="AD124" s="3"/>
      <c r="AE124" s="3"/>
    </row>
    <row r="125" ht="15.75" customHeight="1">
      <c r="A125" s="276">
        <v>7027.0</v>
      </c>
      <c r="B125" s="277" t="s">
        <v>121</v>
      </c>
      <c r="C125" s="278" t="s">
        <v>64</v>
      </c>
      <c r="D125" s="8"/>
      <c r="E125" s="8"/>
      <c r="F125" s="9"/>
      <c r="G125" s="279"/>
      <c r="H125" s="280"/>
      <c r="I125" s="279">
        <v>5.0</v>
      </c>
      <c r="J125" s="281"/>
      <c r="K125" s="279">
        <f t="shared" si="1"/>
        <v>0</v>
      </c>
      <c r="L125" s="282"/>
      <c r="M125" s="283">
        <v>181.3</v>
      </c>
      <c r="N125" s="282"/>
      <c r="O125" s="284">
        <f t="shared" si="2"/>
        <v>0</v>
      </c>
      <c r="P125" s="266"/>
      <c r="Q125" s="123"/>
      <c r="R125" s="124"/>
      <c r="S125" s="125"/>
      <c r="T125" s="126"/>
      <c r="U125" s="127"/>
      <c r="V125" s="128"/>
      <c r="W125" s="129"/>
      <c r="X125" s="130"/>
      <c r="Y125" s="131"/>
      <c r="Z125" s="132"/>
      <c r="AA125" s="133"/>
      <c r="AB125" s="134"/>
      <c r="AC125" s="135"/>
      <c r="AD125" s="3"/>
      <c r="AE125" s="3"/>
    </row>
    <row r="126" ht="15.75" customHeight="1">
      <c r="A126" s="276">
        <v>7028.0</v>
      </c>
      <c r="B126" s="277" t="s">
        <v>121</v>
      </c>
      <c r="C126" s="278" t="s">
        <v>65</v>
      </c>
      <c r="D126" s="8"/>
      <c r="E126" s="8"/>
      <c r="F126" s="9"/>
      <c r="G126" s="279"/>
      <c r="H126" s="280"/>
      <c r="I126" s="279">
        <v>5.0</v>
      </c>
      <c r="J126" s="281"/>
      <c r="K126" s="279">
        <f t="shared" si="1"/>
        <v>0</v>
      </c>
      <c r="L126" s="282"/>
      <c r="M126" s="283">
        <v>185.3</v>
      </c>
      <c r="N126" s="282"/>
      <c r="O126" s="284">
        <f t="shared" si="2"/>
        <v>0</v>
      </c>
      <c r="P126" s="266"/>
      <c r="Q126" s="123"/>
      <c r="R126" s="124"/>
      <c r="S126" s="125"/>
      <c r="T126" s="126"/>
      <c r="U126" s="127"/>
      <c r="V126" s="128"/>
      <c r="W126" s="129"/>
      <c r="X126" s="130"/>
      <c r="Y126" s="131"/>
      <c r="Z126" s="132"/>
      <c r="AA126" s="133"/>
      <c r="AB126" s="134"/>
      <c r="AC126" s="135"/>
      <c r="AD126" s="3"/>
      <c r="AE126" s="3"/>
    </row>
    <row r="127" ht="15.75" customHeight="1">
      <c r="A127" s="276">
        <v>7029.0</v>
      </c>
      <c r="B127" s="277" t="s">
        <v>121</v>
      </c>
      <c r="C127" s="278" t="s">
        <v>66</v>
      </c>
      <c r="D127" s="8"/>
      <c r="E127" s="8"/>
      <c r="F127" s="9"/>
      <c r="G127" s="279"/>
      <c r="H127" s="280"/>
      <c r="I127" s="279">
        <v>5.0</v>
      </c>
      <c r="J127" s="281"/>
      <c r="K127" s="279">
        <f t="shared" si="1"/>
        <v>0</v>
      </c>
      <c r="L127" s="282"/>
      <c r="M127" s="283">
        <v>244.1</v>
      </c>
      <c r="N127" s="282"/>
      <c r="O127" s="284">
        <f t="shared" si="2"/>
        <v>0</v>
      </c>
      <c r="P127" s="266"/>
      <c r="Q127" s="123"/>
      <c r="R127" s="124"/>
      <c r="S127" s="125"/>
      <c r="T127" s="126"/>
      <c r="U127" s="127"/>
      <c r="V127" s="128"/>
      <c r="W127" s="129"/>
      <c r="X127" s="130"/>
      <c r="Y127" s="131"/>
      <c r="Z127" s="132"/>
      <c r="AA127" s="133"/>
      <c r="AB127" s="134"/>
      <c r="AC127" s="135"/>
      <c r="AD127" s="3"/>
      <c r="AE127" s="3"/>
    </row>
    <row r="128" ht="15.75" customHeight="1">
      <c r="A128" s="285">
        <v>7076.0</v>
      </c>
      <c r="B128" s="286" t="s">
        <v>122</v>
      </c>
      <c r="C128" s="287" t="s">
        <v>60</v>
      </c>
      <c r="D128" s="8"/>
      <c r="E128" s="8"/>
      <c r="F128" s="9"/>
      <c r="G128" s="288"/>
      <c r="H128" s="289"/>
      <c r="I128" s="288">
        <v>5.0</v>
      </c>
      <c r="J128" s="290"/>
      <c r="K128" s="288">
        <f t="shared" si="1"/>
        <v>0</v>
      </c>
      <c r="L128" s="291"/>
      <c r="M128" s="292">
        <v>77.5</v>
      </c>
      <c r="N128" s="291"/>
      <c r="O128" s="293">
        <f t="shared" si="2"/>
        <v>0</v>
      </c>
      <c r="P128" s="266"/>
      <c r="Q128" s="123"/>
      <c r="R128" s="124"/>
      <c r="S128" s="125"/>
      <c r="T128" s="126"/>
      <c r="U128" s="127"/>
      <c r="V128" s="128"/>
      <c r="W128" s="129"/>
      <c r="X128" s="130"/>
      <c r="Y128" s="131"/>
      <c r="Z128" s="132"/>
      <c r="AA128" s="133"/>
      <c r="AB128" s="134"/>
      <c r="AC128" s="135"/>
      <c r="AD128" s="3"/>
      <c r="AE128" s="3"/>
    </row>
    <row r="129" ht="15.75" customHeight="1">
      <c r="A129" s="285">
        <v>7077.0</v>
      </c>
      <c r="B129" s="286" t="s">
        <v>122</v>
      </c>
      <c r="C129" s="287" t="s">
        <v>61</v>
      </c>
      <c r="D129" s="8"/>
      <c r="E129" s="8"/>
      <c r="F129" s="9"/>
      <c r="G129" s="288"/>
      <c r="H129" s="289"/>
      <c r="I129" s="288">
        <v>5.0</v>
      </c>
      <c r="J129" s="290"/>
      <c r="K129" s="288">
        <f t="shared" si="1"/>
        <v>0</v>
      </c>
      <c r="L129" s="291"/>
      <c r="M129" s="292">
        <v>112.7</v>
      </c>
      <c r="N129" s="291"/>
      <c r="O129" s="293">
        <f t="shared" si="2"/>
        <v>0</v>
      </c>
      <c r="P129" s="266"/>
      <c r="Q129" s="123"/>
      <c r="R129" s="124"/>
      <c r="S129" s="125"/>
      <c r="T129" s="126"/>
      <c r="U129" s="127"/>
      <c r="V129" s="128"/>
      <c r="W129" s="129"/>
      <c r="X129" s="130"/>
      <c r="Y129" s="131"/>
      <c r="Z129" s="132"/>
      <c r="AA129" s="133"/>
      <c r="AB129" s="134"/>
      <c r="AC129" s="135"/>
      <c r="AD129" s="3"/>
      <c r="AE129" s="3"/>
    </row>
    <row r="130" ht="15.75" customHeight="1">
      <c r="A130" s="285">
        <v>7078.0</v>
      </c>
      <c r="B130" s="286" t="s">
        <v>122</v>
      </c>
      <c r="C130" s="287" t="s">
        <v>62</v>
      </c>
      <c r="D130" s="8"/>
      <c r="E130" s="8"/>
      <c r="F130" s="9"/>
      <c r="G130" s="288"/>
      <c r="H130" s="289"/>
      <c r="I130" s="288">
        <v>5.0</v>
      </c>
      <c r="J130" s="290"/>
      <c r="K130" s="288">
        <f t="shared" si="1"/>
        <v>0</v>
      </c>
      <c r="L130" s="291"/>
      <c r="M130" s="292">
        <v>165.7</v>
      </c>
      <c r="N130" s="291"/>
      <c r="O130" s="293">
        <f t="shared" si="2"/>
        <v>0</v>
      </c>
      <c r="P130" s="266"/>
      <c r="Q130" s="123"/>
      <c r="R130" s="124"/>
      <c r="S130" s="125"/>
      <c r="T130" s="126"/>
      <c r="U130" s="127"/>
      <c r="V130" s="128"/>
      <c r="W130" s="129"/>
      <c r="X130" s="130"/>
      <c r="Y130" s="131"/>
      <c r="Z130" s="132"/>
      <c r="AA130" s="133"/>
      <c r="AB130" s="134"/>
      <c r="AC130" s="135"/>
      <c r="AD130" s="3"/>
      <c r="AE130" s="3"/>
    </row>
    <row r="131" ht="15.75" customHeight="1">
      <c r="A131" s="285">
        <v>7079.0</v>
      </c>
      <c r="B131" s="286" t="s">
        <v>122</v>
      </c>
      <c r="C131" s="287" t="s">
        <v>63</v>
      </c>
      <c r="D131" s="8"/>
      <c r="E131" s="8"/>
      <c r="F131" s="9"/>
      <c r="G131" s="288"/>
      <c r="H131" s="289"/>
      <c r="I131" s="288">
        <v>5.0</v>
      </c>
      <c r="J131" s="290"/>
      <c r="K131" s="288">
        <f t="shared" si="1"/>
        <v>0</v>
      </c>
      <c r="L131" s="291"/>
      <c r="M131" s="292">
        <v>195.1</v>
      </c>
      <c r="N131" s="291"/>
      <c r="O131" s="293">
        <f t="shared" si="2"/>
        <v>0</v>
      </c>
      <c r="P131" s="266"/>
      <c r="Q131" s="123"/>
      <c r="R131" s="124"/>
      <c r="S131" s="125"/>
      <c r="T131" s="126"/>
      <c r="U131" s="127"/>
      <c r="V131" s="128"/>
      <c r="W131" s="129"/>
      <c r="X131" s="130"/>
      <c r="Y131" s="131"/>
      <c r="Z131" s="132"/>
      <c r="AA131" s="133"/>
      <c r="AB131" s="134"/>
      <c r="AC131" s="135"/>
      <c r="AD131" s="3"/>
      <c r="AE131" s="3"/>
    </row>
    <row r="132" ht="15.75" customHeight="1">
      <c r="A132" s="285">
        <v>7080.0</v>
      </c>
      <c r="B132" s="286" t="s">
        <v>122</v>
      </c>
      <c r="C132" s="287" t="s">
        <v>64</v>
      </c>
      <c r="D132" s="8"/>
      <c r="E132" s="8"/>
      <c r="F132" s="9"/>
      <c r="G132" s="288"/>
      <c r="H132" s="289"/>
      <c r="I132" s="288">
        <v>4.0</v>
      </c>
      <c r="J132" s="290"/>
      <c r="K132" s="288">
        <f t="shared" si="1"/>
        <v>0</v>
      </c>
      <c r="L132" s="291"/>
      <c r="M132" s="292">
        <v>313.6</v>
      </c>
      <c r="N132" s="291"/>
      <c r="O132" s="293">
        <f t="shared" si="2"/>
        <v>0</v>
      </c>
      <c r="P132" s="266"/>
      <c r="Q132" s="123"/>
      <c r="R132" s="124"/>
      <c r="S132" s="125"/>
      <c r="T132" s="126"/>
      <c r="U132" s="127"/>
      <c r="V132" s="128"/>
      <c r="W132" s="129"/>
      <c r="X132" s="130"/>
      <c r="Y132" s="131"/>
      <c r="Z132" s="132"/>
      <c r="AA132" s="133"/>
      <c r="AB132" s="134"/>
      <c r="AC132" s="135"/>
      <c r="AD132" s="3"/>
      <c r="AE132" s="3"/>
    </row>
    <row r="133" ht="15.75" customHeight="1">
      <c r="A133" s="294">
        <v>7012.0</v>
      </c>
      <c r="B133" s="295" t="s">
        <v>123</v>
      </c>
      <c r="C133" s="296" t="s">
        <v>60</v>
      </c>
      <c r="D133" s="25"/>
      <c r="E133" s="25"/>
      <c r="F133" s="26"/>
      <c r="G133" s="297"/>
      <c r="H133" s="298"/>
      <c r="I133" s="297">
        <v>10.0</v>
      </c>
      <c r="J133" s="299"/>
      <c r="K133" s="297">
        <f t="shared" si="1"/>
        <v>0</v>
      </c>
      <c r="L133" s="300"/>
      <c r="M133" s="301">
        <v>93.1</v>
      </c>
      <c r="N133" s="300"/>
      <c r="O133" s="302">
        <f t="shared" si="2"/>
        <v>0</v>
      </c>
      <c r="P133" s="156"/>
      <c r="Q133" s="123"/>
      <c r="R133" s="124"/>
      <c r="S133" s="125"/>
      <c r="T133" s="126"/>
      <c r="U133" s="127"/>
      <c r="V133" s="128"/>
      <c r="W133" s="129"/>
      <c r="X133" s="130"/>
      <c r="Y133" s="131"/>
      <c r="Z133" s="132"/>
      <c r="AA133" s="133"/>
      <c r="AB133" s="134"/>
      <c r="AC133" s="135"/>
      <c r="AD133" s="3"/>
      <c r="AE133" s="3"/>
    </row>
    <row r="134" ht="15.75" customHeight="1">
      <c r="A134" s="303">
        <v>6907.0</v>
      </c>
      <c r="B134" s="304" t="s">
        <v>124</v>
      </c>
      <c r="C134" s="305" t="s">
        <v>60</v>
      </c>
      <c r="D134" s="25"/>
      <c r="E134" s="25"/>
      <c r="F134" s="26"/>
      <c r="G134" s="306"/>
      <c r="H134" s="307"/>
      <c r="I134" s="306">
        <v>6.0</v>
      </c>
      <c r="J134" s="308"/>
      <c r="K134" s="306">
        <f t="shared" si="1"/>
        <v>0</v>
      </c>
      <c r="L134" s="309"/>
      <c r="M134" s="310">
        <v>351.9</v>
      </c>
      <c r="N134" s="309"/>
      <c r="O134" s="311">
        <f t="shared" si="2"/>
        <v>0</v>
      </c>
      <c r="P134" s="156"/>
      <c r="Q134" s="123"/>
      <c r="R134" s="124"/>
      <c r="S134" s="111"/>
      <c r="T134" s="112"/>
      <c r="U134" s="127"/>
      <c r="V134" s="128"/>
      <c r="W134" s="129"/>
      <c r="X134" s="130"/>
      <c r="Y134" s="131"/>
      <c r="Z134" s="132"/>
      <c r="AA134" s="133"/>
      <c r="AB134" s="134"/>
      <c r="AC134" s="135"/>
      <c r="AD134" s="3"/>
      <c r="AE134" s="3"/>
    </row>
    <row r="135" ht="15.75" customHeight="1">
      <c r="A135" s="303">
        <v>6912.0</v>
      </c>
      <c r="B135" s="304" t="s">
        <v>124</v>
      </c>
      <c r="C135" s="312" t="s">
        <v>61</v>
      </c>
      <c r="D135" s="8"/>
      <c r="E135" s="8"/>
      <c r="F135" s="9"/>
      <c r="G135" s="313"/>
      <c r="H135" s="314"/>
      <c r="I135" s="313">
        <v>1.0</v>
      </c>
      <c r="J135" s="315"/>
      <c r="K135" s="306">
        <f t="shared" si="1"/>
        <v>0</v>
      </c>
      <c r="L135" s="316"/>
      <c r="M135" s="317">
        <v>146.1</v>
      </c>
      <c r="N135" s="316"/>
      <c r="O135" s="318">
        <f t="shared" si="2"/>
        <v>0</v>
      </c>
      <c r="P135" s="156"/>
      <c r="Q135" s="123"/>
      <c r="R135" s="124"/>
      <c r="S135" s="111"/>
      <c r="T135" s="112"/>
      <c r="U135" s="127"/>
      <c r="V135" s="128"/>
      <c r="W135" s="129"/>
      <c r="X135" s="130"/>
      <c r="Y135" s="131"/>
      <c r="Z135" s="132"/>
      <c r="AA135" s="133"/>
      <c r="AB135" s="134"/>
      <c r="AC135" s="135"/>
      <c r="AD135" s="3"/>
      <c r="AE135" s="3"/>
    </row>
    <row r="136" ht="15.75" customHeight="1">
      <c r="A136" s="319">
        <v>7030.0</v>
      </c>
      <c r="B136" s="320" t="s">
        <v>125</v>
      </c>
      <c r="C136" s="321"/>
      <c r="D136" s="8"/>
      <c r="E136" s="8"/>
      <c r="F136" s="9"/>
      <c r="G136" s="322"/>
      <c r="H136" s="323"/>
      <c r="I136" s="322">
        <v>1.0</v>
      </c>
      <c r="J136" s="324"/>
      <c r="K136" s="322">
        <f t="shared" si="1"/>
        <v>0</v>
      </c>
      <c r="L136" s="325"/>
      <c r="M136" s="326">
        <v>88.2</v>
      </c>
      <c r="N136" s="325"/>
      <c r="O136" s="327">
        <f t="shared" si="2"/>
        <v>0</v>
      </c>
      <c r="P136" s="156"/>
      <c r="Q136" s="123"/>
      <c r="R136" s="124"/>
      <c r="S136" s="125"/>
      <c r="T136" s="126"/>
      <c r="U136" s="127"/>
      <c r="V136" s="128"/>
      <c r="W136" s="129"/>
      <c r="X136" s="130"/>
      <c r="Y136" s="131"/>
      <c r="Z136" s="132"/>
      <c r="AA136" s="133"/>
      <c r="AB136" s="134"/>
      <c r="AC136" s="135"/>
    </row>
    <row r="137" ht="15.75" customHeight="1">
      <c r="A137" s="328">
        <f>COUNT(I10:I136)</f>
        <v>127</v>
      </c>
      <c r="B137" s="329" t="s">
        <v>126</v>
      </c>
      <c r="C137" s="330"/>
      <c r="D137" s="330"/>
      <c r="E137" s="331"/>
      <c r="F137" s="330"/>
      <c r="G137" s="332"/>
      <c r="H137" s="333"/>
      <c r="I137" s="122"/>
      <c r="J137" s="156"/>
      <c r="K137" s="122"/>
      <c r="L137" s="122"/>
      <c r="M137" s="156"/>
      <c r="N137" s="122"/>
      <c r="O137" s="122"/>
      <c r="P137" s="156"/>
      <c r="Q137" s="334"/>
      <c r="R137" s="335"/>
      <c r="S137" s="336"/>
      <c r="T137" s="337"/>
      <c r="U137" s="338"/>
      <c r="V137" s="339"/>
      <c r="W137" s="340"/>
      <c r="X137" s="341"/>
      <c r="Y137" s="342"/>
      <c r="Z137" s="343"/>
      <c r="AA137" s="344"/>
      <c r="AB137" s="345"/>
      <c r="AC137" s="346"/>
    </row>
    <row r="138" ht="22.5" customHeight="1">
      <c r="A138" s="347" t="s">
        <v>127</v>
      </c>
      <c r="B138" s="348"/>
      <c r="C138" s="348"/>
      <c r="D138" s="348"/>
      <c r="E138" s="348"/>
      <c r="F138" s="348"/>
      <c r="G138" s="349"/>
      <c r="H138" s="350"/>
      <c r="I138" s="351">
        <f>SUM(I10:I136)</f>
        <v>741</v>
      </c>
      <c r="J138" s="352"/>
      <c r="K138" s="353">
        <f>SUM(K10:K136)</f>
        <v>0</v>
      </c>
      <c r="L138" s="354"/>
      <c r="M138" s="355">
        <f>IF(K138&gt;0,O138/K138,0)</f>
        <v>0</v>
      </c>
      <c r="N138" s="356"/>
      <c r="O138" s="357">
        <f>SUM(O10:O136)</f>
        <v>0</v>
      </c>
      <c r="P138" s="358"/>
      <c r="Q138" s="359">
        <f t="shared" ref="Q138:AB138" si="3">SUM(Q10:Q136)</f>
        <v>0</v>
      </c>
      <c r="R138" s="360">
        <f t="shared" si="3"/>
        <v>0</v>
      </c>
      <c r="S138" s="361">
        <f t="shared" si="3"/>
        <v>0</v>
      </c>
      <c r="T138" s="362">
        <f t="shared" si="3"/>
        <v>0</v>
      </c>
      <c r="U138" s="363">
        <f t="shared" si="3"/>
        <v>0</v>
      </c>
      <c r="V138" s="364">
        <f t="shared" si="3"/>
        <v>0</v>
      </c>
      <c r="W138" s="365">
        <f t="shared" si="3"/>
        <v>0</v>
      </c>
      <c r="X138" s="366">
        <f t="shared" si="3"/>
        <v>0</v>
      </c>
      <c r="Y138" s="367">
        <f t="shared" si="3"/>
        <v>0</v>
      </c>
      <c r="Z138" s="368">
        <f t="shared" si="3"/>
        <v>0</v>
      </c>
      <c r="AA138" s="369">
        <f t="shared" si="3"/>
        <v>0</v>
      </c>
      <c r="AB138" s="370">
        <f t="shared" si="3"/>
        <v>0</v>
      </c>
      <c r="AC138" s="371">
        <f>SUM(AC9:AC136)</f>
        <v>0</v>
      </c>
    </row>
    <row r="139" ht="6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72"/>
      <c r="M139" s="373"/>
      <c r="N139" s="372"/>
      <c r="O139" s="372"/>
      <c r="P139" s="37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25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3"/>
      <c r="AE140" s="3"/>
    </row>
    <row r="141" ht="55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3"/>
      <c r="AE141" s="3"/>
    </row>
    <row r="142" ht="6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72"/>
      <c r="M142" s="373"/>
      <c r="N142" s="372"/>
      <c r="O142" s="372"/>
      <c r="P142" s="37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3"/>
      <c r="AE142" s="3"/>
    </row>
    <row r="143" ht="15.75" customHeight="1">
      <c r="A143" s="374" t="s">
        <v>128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75"/>
      <c r="V143" s="2"/>
      <c r="W143" s="2"/>
      <c r="X143" s="2"/>
      <c r="Y143" s="2"/>
      <c r="Z143" s="2"/>
      <c r="AA143" s="2"/>
      <c r="AB143" s="2"/>
      <c r="AC143" s="2"/>
    </row>
    <row r="144" ht="15.75" customHeight="1">
      <c r="A144" s="376" t="s">
        <v>129</v>
      </c>
      <c r="B144" s="377"/>
      <c r="C144" s="377"/>
      <c r="D144" s="377"/>
      <c r="E144" s="378">
        <f>COUNT(I10:I136)</f>
        <v>127</v>
      </c>
      <c r="F144" s="379" t="str">
        <f>"(includes "&amp;E144&amp;" sets)"</f>
        <v>(includes 127 sets)</v>
      </c>
      <c r="G144" s="377"/>
      <c r="H144" s="377"/>
      <c r="I144" s="377"/>
      <c r="J144" s="380"/>
      <c r="K144" s="381">
        <f>SUM(Q144:AC144)</f>
        <v>0</v>
      </c>
      <c r="L144" s="382"/>
      <c r="M144" s="383">
        <f>SUM(M10:M136)</f>
        <v>23366.7</v>
      </c>
      <c r="N144" s="384"/>
      <c r="O144" s="385">
        <f>K144*M144</f>
        <v>0</v>
      </c>
      <c r="P144" s="86"/>
      <c r="Q144" s="87"/>
      <c r="R144" s="88"/>
      <c r="S144" s="89"/>
      <c r="T144" s="90"/>
      <c r="U144" s="91"/>
      <c r="V144" s="92"/>
      <c r="W144" s="93"/>
      <c r="X144" s="94"/>
      <c r="Y144" s="95"/>
      <c r="Z144" s="96"/>
      <c r="AA144" s="97"/>
      <c r="AB144" s="98"/>
      <c r="AC144" s="99"/>
    </row>
    <row r="145" ht="15.75" customHeight="1">
      <c r="A145" s="386" t="str">
        <f>"     Send me 1 of each in Catalogue, all the same color, Times No. Ranges at "&amp;SUBSTITUTE(ADDRESS(1,CELL("col",K144),4),"1","")&amp;CELL("row",K144)</f>
        <v>     Send me 1 of each in Catalogue, all the same color, Times No. Ranges at K144</v>
      </c>
      <c r="B145" s="375"/>
      <c r="C145" s="375"/>
      <c r="D145" s="375"/>
      <c r="E145" s="375"/>
      <c r="F145" s="375"/>
      <c r="G145" s="387"/>
      <c r="H145" s="375"/>
      <c r="I145" s="375"/>
      <c r="J145" s="375"/>
      <c r="K145" s="388"/>
      <c r="L145" s="388"/>
      <c r="M145" s="388"/>
      <c r="N145" s="389"/>
      <c r="O145" s="390"/>
      <c r="P145" s="391"/>
      <c r="Q145" s="392"/>
      <c r="R145" s="393"/>
      <c r="S145" s="394"/>
      <c r="T145" s="393"/>
      <c r="U145" s="395"/>
      <c r="V145" s="395"/>
      <c r="W145" s="395"/>
      <c r="X145" s="396"/>
      <c r="Y145" s="396"/>
      <c r="Z145" s="395"/>
      <c r="AA145" s="395"/>
      <c r="AB145" s="395"/>
      <c r="AC145" s="397"/>
    </row>
    <row r="146" ht="15.75" customHeight="1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5"/>
      <c r="L146" s="5"/>
      <c r="M146" s="5"/>
      <c r="N146" s="2"/>
      <c r="O146" s="2"/>
      <c r="P146" s="2"/>
      <c r="Q146" s="398"/>
      <c r="R146" s="398"/>
      <c r="S146" s="399"/>
      <c r="T146" s="399"/>
      <c r="U146" s="399"/>
      <c r="V146" s="399"/>
      <c r="W146" s="399"/>
      <c r="X146" s="398"/>
      <c r="Y146" s="398"/>
      <c r="Z146" s="399"/>
      <c r="AA146" s="399"/>
      <c r="AB146" s="399"/>
      <c r="AC146" s="398"/>
    </row>
    <row r="147" ht="15.75" customHeight="1">
      <c r="A147" s="376" t="s">
        <v>130</v>
      </c>
      <c r="B147" s="377"/>
      <c r="C147" s="377"/>
      <c r="D147" s="377"/>
      <c r="E147" s="378">
        <f>COUNT(I10:I24)</f>
        <v>15</v>
      </c>
      <c r="F147" s="379" t="str">
        <f>"(includes "&amp;E147&amp;" sets)"</f>
        <v>(includes 15 sets)</v>
      </c>
      <c r="G147" s="377"/>
      <c r="H147" s="377"/>
      <c r="I147" s="377"/>
      <c r="J147" s="380"/>
      <c r="K147" s="381">
        <f>SUM(Q147:AC147)</f>
        <v>0</v>
      </c>
      <c r="L147" s="382"/>
      <c r="M147" s="383">
        <f>SUM(M10:M24)</f>
        <v>2924.3</v>
      </c>
      <c r="N147" s="384"/>
      <c r="O147" s="385">
        <f>K147*M147</f>
        <v>0</v>
      </c>
      <c r="P147" s="86"/>
      <c r="Q147" s="87"/>
      <c r="R147" s="88"/>
      <c r="S147" s="89"/>
      <c r="T147" s="90"/>
      <c r="U147" s="91"/>
      <c r="V147" s="92"/>
      <c r="W147" s="93"/>
      <c r="X147" s="94"/>
      <c r="Y147" s="95"/>
      <c r="Z147" s="96"/>
      <c r="AA147" s="97"/>
      <c r="AB147" s="98"/>
      <c r="AC147" s="99"/>
    </row>
    <row r="148" ht="15.75" customHeight="1">
      <c r="A148" s="386" t="str">
        <f>"     Send me 1 of each in range, all the same color per single set, Times No. Ranges at "&amp;SUBSTITUTE(ADDRESS(1,CELL("col",K147),4),"1","")&amp;CELL("row",K147)</f>
        <v>     Send me 1 of each in range, all the same color per single set, Times No. Ranges at K147</v>
      </c>
      <c r="B148" s="375"/>
      <c r="C148" s="375"/>
      <c r="D148" s="375"/>
      <c r="E148" s="375"/>
      <c r="F148" s="375"/>
      <c r="G148" s="387"/>
      <c r="H148" s="375"/>
      <c r="I148" s="375"/>
      <c r="J148" s="375"/>
      <c r="K148" s="388"/>
      <c r="L148" s="388"/>
      <c r="M148" s="388"/>
      <c r="N148" s="389" t="str">
        <f>$N$145</f>
        <v/>
      </c>
      <c r="O148" s="390"/>
      <c r="P148" s="391"/>
      <c r="Q148" s="392"/>
      <c r="R148" s="393"/>
      <c r="S148" s="394"/>
      <c r="T148" s="393"/>
      <c r="U148" s="395"/>
      <c r="V148" s="395"/>
      <c r="W148" s="395"/>
      <c r="X148" s="396"/>
      <c r="Y148" s="396"/>
      <c r="Z148" s="395"/>
      <c r="AA148" s="395"/>
      <c r="AB148" s="395"/>
      <c r="AC148" s="397"/>
    </row>
    <row r="149" ht="15.75" customHeight="1">
      <c r="A149" s="377"/>
      <c r="B149" s="377"/>
      <c r="C149" s="377"/>
      <c r="D149" s="377"/>
      <c r="E149" s="377"/>
      <c r="F149" s="377"/>
      <c r="G149" s="377"/>
      <c r="H149" s="377"/>
      <c r="I149" s="377"/>
      <c r="J149" s="377"/>
      <c r="K149" s="400"/>
      <c r="L149" s="400"/>
      <c r="M149" s="400"/>
      <c r="N149" s="377"/>
      <c r="O149" s="377"/>
      <c r="P149" s="377"/>
      <c r="Q149" s="401"/>
      <c r="R149" s="401"/>
      <c r="S149" s="402"/>
      <c r="T149" s="402"/>
      <c r="U149" s="402"/>
      <c r="V149" s="402"/>
      <c r="W149" s="402"/>
      <c r="X149" s="401"/>
      <c r="Y149" s="401"/>
      <c r="Z149" s="402"/>
      <c r="AA149" s="402"/>
      <c r="AB149" s="402"/>
      <c r="AC149" s="401"/>
    </row>
    <row r="150" ht="15.75" customHeight="1">
      <c r="A150" s="376" t="s">
        <v>131</v>
      </c>
      <c r="B150" s="377"/>
      <c r="C150" s="377"/>
      <c r="D150" s="377"/>
      <c r="E150" s="378">
        <f>COUNT(I25:I31)</f>
        <v>7</v>
      </c>
      <c r="F150" s="379" t="str">
        <f>"(includes "&amp;E150&amp;" sets)"</f>
        <v>(includes 7 sets)</v>
      </c>
      <c r="G150" s="377"/>
      <c r="H150" s="377"/>
      <c r="I150" s="377"/>
      <c r="J150" s="380"/>
      <c r="K150" s="381">
        <f>SUM(Q150:AC150)</f>
        <v>0</v>
      </c>
      <c r="L150" s="382"/>
      <c r="M150" s="383">
        <f>SUM(M25:M31)</f>
        <v>572.8</v>
      </c>
      <c r="N150" s="384"/>
      <c r="O150" s="385">
        <f>K150*M150</f>
        <v>0</v>
      </c>
      <c r="P150" s="86"/>
      <c r="Q150" s="87"/>
      <c r="R150" s="88"/>
      <c r="S150" s="89"/>
      <c r="T150" s="90"/>
      <c r="U150" s="91"/>
      <c r="V150" s="92"/>
      <c r="W150" s="93"/>
      <c r="X150" s="94"/>
      <c r="Y150" s="95"/>
      <c r="Z150" s="96"/>
      <c r="AA150" s="97"/>
      <c r="AB150" s="98"/>
      <c r="AC150" s="99"/>
      <c r="AD150" s="3"/>
      <c r="AE150" s="3"/>
    </row>
    <row r="151" ht="15.75" customHeight="1">
      <c r="A151" s="386" t="str">
        <f>"     Send me 1 of each in range, all the same color per single set, Times No. Ranges at "&amp;SUBSTITUTE(ADDRESS(1,CELL("col",K150),4),"1","")&amp;CELL("row",K150)</f>
        <v>     Send me 1 of each in range, all the same color per single set, Times No. Ranges at K150</v>
      </c>
      <c r="B151" s="375"/>
      <c r="C151" s="375"/>
      <c r="D151" s="375"/>
      <c r="E151" s="375"/>
      <c r="F151" s="375"/>
      <c r="G151" s="387"/>
      <c r="H151" s="375"/>
      <c r="I151" s="375"/>
      <c r="J151" s="375"/>
      <c r="K151" s="388"/>
      <c r="L151" s="388"/>
      <c r="M151" s="388"/>
      <c r="N151" s="389" t="str">
        <f>$N$145</f>
        <v/>
      </c>
      <c r="O151" s="390"/>
      <c r="P151" s="391"/>
      <c r="Q151" s="392"/>
      <c r="R151" s="393"/>
      <c r="S151" s="394"/>
      <c r="T151" s="393"/>
      <c r="U151" s="395"/>
      <c r="V151" s="395"/>
      <c r="W151" s="395"/>
      <c r="X151" s="396"/>
      <c r="Y151" s="396"/>
      <c r="Z151" s="395"/>
      <c r="AA151" s="395"/>
      <c r="AB151" s="395"/>
      <c r="AC151" s="397"/>
      <c r="AD151" s="3"/>
      <c r="AE151" s="3"/>
    </row>
    <row r="152" ht="15.75" customHeight="1">
      <c r="A152" s="377"/>
      <c r="B152" s="377"/>
      <c r="C152" s="377"/>
      <c r="D152" s="377"/>
      <c r="E152" s="377"/>
      <c r="F152" s="377"/>
      <c r="G152" s="377"/>
      <c r="H152" s="377"/>
      <c r="I152" s="377"/>
      <c r="J152" s="377"/>
      <c r="K152" s="400"/>
      <c r="L152" s="400"/>
      <c r="M152" s="400"/>
      <c r="N152" s="377"/>
      <c r="O152" s="377"/>
      <c r="P152" s="377"/>
      <c r="Q152" s="401"/>
      <c r="R152" s="401"/>
      <c r="S152" s="402"/>
      <c r="T152" s="402"/>
      <c r="U152" s="402"/>
      <c r="V152" s="402"/>
      <c r="W152" s="402"/>
      <c r="X152" s="401"/>
      <c r="Y152" s="401"/>
      <c r="Z152" s="402"/>
      <c r="AA152" s="402"/>
      <c r="AB152" s="402"/>
      <c r="AC152" s="401"/>
      <c r="AD152" s="3"/>
      <c r="AE152" s="3"/>
    </row>
    <row r="153" ht="15.75" customHeight="1">
      <c r="A153" s="376" t="s">
        <v>132</v>
      </c>
      <c r="B153" s="377"/>
      <c r="C153" s="377"/>
      <c r="D153" s="377"/>
      <c r="E153" s="378">
        <f>COUNT(I32:I44)</f>
        <v>13</v>
      </c>
      <c r="F153" s="379" t="str">
        <f>"(includes "&amp;E153&amp;" sets)"</f>
        <v>(includes 13 sets)</v>
      </c>
      <c r="G153" s="377"/>
      <c r="H153" s="377"/>
      <c r="I153" s="377"/>
      <c r="J153" s="380"/>
      <c r="K153" s="381">
        <f>SUM(Q153:AC153)</f>
        <v>0</v>
      </c>
      <c r="L153" s="382"/>
      <c r="M153" s="383">
        <f>SUM(M32:M44)</f>
        <v>2502.9</v>
      </c>
      <c r="N153" s="384"/>
      <c r="O153" s="385">
        <f>K153*M153</f>
        <v>0</v>
      </c>
      <c r="P153" s="86"/>
      <c r="Q153" s="87"/>
      <c r="R153" s="403"/>
      <c r="S153" s="89"/>
      <c r="T153" s="90"/>
      <c r="U153" s="91"/>
      <c r="V153" s="92"/>
      <c r="W153" s="93"/>
      <c r="X153" s="94"/>
      <c r="Y153" s="95"/>
      <c r="Z153" s="96"/>
      <c r="AA153" s="97"/>
      <c r="AB153" s="98"/>
      <c r="AC153" s="99"/>
    </row>
    <row r="154" ht="15.75" customHeight="1">
      <c r="A154" s="386" t="str">
        <f>"     Send me 1 of each in range, all the same color per single set, Times No. Ranges at "&amp;SUBSTITUTE(ADDRESS(1,CELL("col",K153),4),"1","")&amp;CELL("row",K153)</f>
        <v>     Send me 1 of each in range, all the same color per single set, Times No. Ranges at K153</v>
      </c>
      <c r="B154" s="375"/>
      <c r="C154" s="375"/>
      <c r="D154" s="375"/>
      <c r="E154" s="375"/>
      <c r="F154" s="375"/>
      <c r="G154" s="375"/>
      <c r="H154" s="375"/>
      <c r="I154" s="375"/>
      <c r="J154" s="375"/>
      <c r="K154" s="388"/>
      <c r="L154" s="388"/>
      <c r="M154" s="388"/>
      <c r="N154" s="389" t="str">
        <f>$N$145</f>
        <v/>
      </c>
      <c r="O154" s="390"/>
      <c r="P154" s="391"/>
      <c r="Q154" s="392"/>
      <c r="R154" s="393"/>
      <c r="S154" s="394"/>
      <c r="T154" s="393"/>
      <c r="U154" s="395"/>
      <c r="V154" s="395"/>
      <c r="W154" s="395"/>
      <c r="X154" s="396"/>
      <c r="Y154" s="396"/>
      <c r="Z154" s="395"/>
      <c r="AA154" s="395"/>
      <c r="AB154" s="395"/>
      <c r="AC154" s="397"/>
    </row>
    <row r="155" ht="15.75" customHeight="1">
      <c r="A155" s="377"/>
      <c r="B155" s="377"/>
      <c r="C155" s="377"/>
      <c r="D155" s="377"/>
      <c r="E155" s="377"/>
      <c r="F155" s="377"/>
      <c r="G155" s="377"/>
      <c r="H155" s="377"/>
      <c r="I155" s="377"/>
      <c r="J155" s="377"/>
      <c r="K155" s="400"/>
      <c r="L155" s="400"/>
      <c r="M155" s="400"/>
      <c r="N155" s="377"/>
      <c r="O155" s="404"/>
      <c r="P155" s="377"/>
      <c r="Q155" s="401"/>
      <c r="R155" s="401"/>
      <c r="S155" s="402"/>
      <c r="T155" s="402"/>
      <c r="U155" s="402"/>
      <c r="V155" s="402"/>
      <c r="W155" s="402"/>
      <c r="X155" s="401"/>
      <c r="Y155" s="401"/>
      <c r="Z155" s="402"/>
      <c r="AA155" s="402"/>
      <c r="AB155" s="402"/>
      <c r="AC155" s="401"/>
    </row>
    <row r="156" ht="15.75" customHeight="1">
      <c r="A156" s="376" t="s">
        <v>133</v>
      </c>
      <c r="B156" s="377"/>
      <c r="C156" s="377"/>
      <c r="D156" s="377"/>
      <c r="E156" s="378">
        <f>COUNT(I45:I47)</f>
        <v>3</v>
      </c>
      <c r="F156" s="379" t="str">
        <f>"(includes "&amp;E156&amp;" sets)"</f>
        <v>(includes 3 sets)</v>
      </c>
      <c r="G156" s="377"/>
      <c r="H156" s="377"/>
      <c r="I156" s="377"/>
      <c r="J156" s="380"/>
      <c r="K156" s="381">
        <f>SUM(Q156:AC156)</f>
        <v>0</v>
      </c>
      <c r="L156" s="382"/>
      <c r="M156" s="383">
        <f>SUM(M45:M47)</f>
        <v>330.5</v>
      </c>
      <c r="N156" s="384"/>
      <c r="O156" s="385">
        <f>K156*M156</f>
        <v>0</v>
      </c>
      <c r="P156" s="86"/>
      <c r="Q156" s="87"/>
      <c r="R156" s="403"/>
      <c r="S156" s="89"/>
      <c r="T156" s="90"/>
      <c r="U156" s="91"/>
      <c r="V156" s="92"/>
      <c r="W156" s="93"/>
      <c r="X156" s="94"/>
      <c r="Y156" s="95"/>
      <c r="Z156" s="96"/>
      <c r="AA156" s="97"/>
      <c r="AB156" s="98"/>
      <c r="AC156" s="99"/>
      <c r="AD156" s="3"/>
      <c r="AE156" s="3"/>
    </row>
    <row r="157" ht="15.75" customHeight="1">
      <c r="A157" s="386" t="str">
        <f>"     Send me 1 of each in range, all the same color per single set, Times No. Ranges at "&amp;SUBSTITUTE(ADDRESS(1,CELL("col",K156),4),"1","")&amp;CELL("row",K156)</f>
        <v>     Send me 1 of each in range, all the same color per single set, Times No. Ranges at K156</v>
      </c>
      <c r="B157" s="375"/>
      <c r="C157" s="375"/>
      <c r="D157" s="375"/>
      <c r="E157" s="375"/>
      <c r="F157" s="375"/>
      <c r="G157" s="375"/>
      <c r="H157" s="375"/>
      <c r="I157" s="375"/>
      <c r="J157" s="375"/>
      <c r="K157" s="388"/>
      <c r="L157" s="388"/>
      <c r="M157" s="388"/>
      <c r="N157" s="389" t="str">
        <f>$N$145</f>
        <v/>
      </c>
      <c r="O157" s="390"/>
      <c r="P157" s="391"/>
      <c r="Q157" s="392"/>
      <c r="R157" s="393"/>
      <c r="S157" s="394"/>
      <c r="T157" s="393"/>
      <c r="U157" s="395"/>
      <c r="V157" s="395"/>
      <c r="W157" s="395"/>
      <c r="X157" s="396"/>
      <c r="Y157" s="396"/>
      <c r="Z157" s="395"/>
      <c r="AA157" s="395"/>
      <c r="AB157" s="395"/>
      <c r="AC157" s="397"/>
      <c r="AD157" s="3"/>
      <c r="AE157" s="3"/>
    </row>
    <row r="158" ht="15.75" customHeight="1">
      <c r="A158" s="377"/>
      <c r="B158" s="377"/>
      <c r="C158" s="377"/>
      <c r="D158" s="377"/>
      <c r="E158" s="377"/>
      <c r="F158" s="377"/>
      <c r="G158" s="377"/>
      <c r="H158" s="377"/>
      <c r="I158" s="377"/>
      <c r="J158" s="377"/>
      <c r="K158" s="400"/>
      <c r="L158" s="400"/>
      <c r="M158" s="400"/>
      <c r="N158" s="377"/>
      <c r="O158" s="404"/>
      <c r="P158" s="377"/>
      <c r="Q158" s="401"/>
      <c r="R158" s="401"/>
      <c r="S158" s="402"/>
      <c r="T158" s="402"/>
      <c r="U158" s="402"/>
      <c r="V158" s="402"/>
      <c r="W158" s="402"/>
      <c r="X158" s="401"/>
      <c r="Y158" s="401"/>
      <c r="Z158" s="402"/>
      <c r="AA158" s="402"/>
      <c r="AB158" s="402"/>
      <c r="AC158" s="401"/>
      <c r="AD158" s="3"/>
      <c r="AE158" s="3"/>
    </row>
    <row r="159" ht="15.75" customHeight="1">
      <c r="A159" s="376" t="s">
        <v>134</v>
      </c>
      <c r="B159" s="377"/>
      <c r="C159" s="377"/>
      <c r="D159" s="377"/>
      <c r="E159" s="378">
        <f>COUNT(I48:I68)</f>
        <v>21</v>
      </c>
      <c r="F159" s="379" t="str">
        <f>"(includes "&amp;E159&amp;" sets)"</f>
        <v>(includes 21 sets)</v>
      </c>
      <c r="G159" s="377"/>
      <c r="H159" s="377"/>
      <c r="I159" s="377"/>
      <c r="J159" s="380"/>
      <c r="K159" s="381">
        <f>SUM(Q159:AC159)</f>
        <v>0</v>
      </c>
      <c r="L159" s="382"/>
      <c r="M159" s="383">
        <f>SUM(M48:M68)</f>
        <v>1934</v>
      </c>
      <c r="N159" s="384"/>
      <c r="O159" s="385">
        <f>K159*M159</f>
        <v>0</v>
      </c>
      <c r="P159" s="86"/>
      <c r="Q159" s="87"/>
      <c r="R159" s="403"/>
      <c r="S159" s="89"/>
      <c r="T159" s="90"/>
      <c r="U159" s="91"/>
      <c r="V159" s="92"/>
      <c r="W159" s="93"/>
      <c r="X159" s="94"/>
      <c r="Y159" s="95"/>
      <c r="Z159" s="96"/>
      <c r="AA159" s="97"/>
      <c r="AB159" s="98"/>
      <c r="AC159" s="99"/>
    </row>
    <row r="160" ht="15.75" customHeight="1">
      <c r="A160" s="386" t="str">
        <f>"     Send me 1 of each in range, all the same color per single set, Times No. Ranges at "&amp;SUBSTITUTE(ADDRESS(1,CELL("col",K159),4),"1","")&amp;CELL("row",K159)</f>
        <v>     Send me 1 of each in range, all the same color per single set, Times No. Ranges at K159</v>
      </c>
      <c r="B160" s="375"/>
      <c r="C160" s="375"/>
      <c r="D160" s="375"/>
      <c r="E160" s="375"/>
      <c r="F160" s="375"/>
      <c r="G160" s="375"/>
      <c r="H160" s="375"/>
      <c r="I160" s="375"/>
      <c r="J160" s="375"/>
      <c r="K160" s="388"/>
      <c r="L160" s="388"/>
      <c r="M160" s="388"/>
      <c r="N160" s="389" t="str">
        <f>$N$145</f>
        <v/>
      </c>
      <c r="O160" s="390"/>
      <c r="P160" s="391"/>
      <c r="Q160" s="392"/>
      <c r="R160" s="393"/>
      <c r="S160" s="394"/>
      <c r="T160" s="393"/>
      <c r="U160" s="395"/>
      <c r="V160" s="395"/>
      <c r="W160" s="395"/>
      <c r="X160" s="396"/>
      <c r="Y160" s="396"/>
      <c r="Z160" s="395"/>
      <c r="AA160" s="395"/>
      <c r="AB160" s="395"/>
      <c r="AC160" s="397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5"/>
      <c r="M161" s="5"/>
      <c r="N161" s="2"/>
      <c r="O161" s="2"/>
      <c r="P161" s="2"/>
      <c r="Q161" s="398"/>
      <c r="R161" s="398"/>
      <c r="S161" s="399"/>
      <c r="T161" s="399"/>
      <c r="U161" s="399"/>
      <c r="V161" s="399"/>
      <c r="W161" s="399"/>
      <c r="X161" s="398"/>
      <c r="Y161" s="398"/>
      <c r="Z161" s="399"/>
      <c r="AA161" s="399"/>
      <c r="AB161" s="399"/>
      <c r="AC161" s="398"/>
    </row>
    <row r="162" ht="15.75" customHeight="1">
      <c r="A162" s="376" t="s">
        <v>135</v>
      </c>
      <c r="B162" s="377"/>
      <c r="C162" s="377"/>
      <c r="D162" s="377"/>
      <c r="E162" s="378">
        <f>COUNT(I69:I70)</f>
        <v>2</v>
      </c>
      <c r="F162" s="379" t="str">
        <f>"(includes "&amp;E162&amp;" sets)"</f>
        <v>(includes 2 sets)</v>
      </c>
      <c r="G162" s="377"/>
      <c r="H162" s="377"/>
      <c r="I162" s="377"/>
      <c r="J162" s="380"/>
      <c r="K162" s="381">
        <f>SUM(Q162:AC162)</f>
        <v>0</v>
      </c>
      <c r="L162" s="382"/>
      <c r="M162" s="383">
        <f>SUM(M69:M70)</f>
        <v>641</v>
      </c>
      <c r="N162" s="384"/>
      <c r="O162" s="385">
        <f>K162*M162</f>
        <v>0</v>
      </c>
      <c r="P162" s="86"/>
      <c r="Q162" s="87"/>
      <c r="R162" s="403"/>
      <c r="S162" s="89"/>
      <c r="T162" s="90"/>
      <c r="U162" s="91"/>
      <c r="V162" s="92"/>
      <c r="W162" s="93"/>
      <c r="X162" s="94"/>
      <c r="Y162" s="95"/>
      <c r="Z162" s="96"/>
      <c r="AA162" s="97"/>
      <c r="AB162" s="98"/>
      <c r="AC162" s="99"/>
    </row>
    <row r="163" ht="15.75" customHeight="1">
      <c r="A163" s="386" t="str">
        <f>"     Send me 1 of each in range, all the same color per single set, Times No. Ranges at "&amp;SUBSTITUTE(ADDRESS(1,CELL("col",K162),4),"1","")&amp;CELL("row",K162)</f>
        <v>     Send me 1 of each in range, all the same color per single set, Times No. Ranges at K162</v>
      </c>
      <c r="B163" s="2"/>
      <c r="C163" s="2"/>
      <c r="D163" s="2"/>
      <c r="E163" s="2"/>
      <c r="F163" s="2"/>
      <c r="G163" s="2"/>
      <c r="H163" s="2"/>
      <c r="I163" s="2"/>
      <c r="J163" s="2"/>
      <c r="K163" s="388"/>
      <c r="L163" s="388"/>
      <c r="M163" s="388"/>
      <c r="N163" s="389" t="str">
        <f>$N$145</f>
        <v/>
      </c>
      <c r="O163" s="390"/>
      <c r="P163" s="391"/>
      <c r="Q163" s="392"/>
      <c r="R163" s="393"/>
      <c r="S163" s="394"/>
      <c r="T163" s="393"/>
      <c r="U163" s="399"/>
      <c r="V163" s="399"/>
      <c r="W163" s="399"/>
      <c r="X163" s="398"/>
      <c r="Y163" s="398"/>
      <c r="Z163" s="399"/>
      <c r="AA163" s="399"/>
      <c r="AB163" s="399"/>
      <c r="AC163" s="398"/>
    </row>
    <row r="164" ht="15.75" customHeight="1">
      <c r="A164" s="377"/>
      <c r="B164" s="377"/>
      <c r="C164" s="377"/>
      <c r="D164" s="377"/>
      <c r="E164" s="377"/>
      <c r="F164" s="377"/>
      <c r="G164" s="377"/>
      <c r="H164" s="377"/>
      <c r="I164" s="377"/>
      <c r="J164" s="377"/>
      <c r="K164" s="400"/>
      <c r="L164" s="400"/>
      <c r="M164" s="400"/>
      <c r="N164" s="377"/>
      <c r="O164" s="377"/>
      <c r="P164" s="377"/>
      <c r="Q164" s="401"/>
      <c r="R164" s="401"/>
      <c r="S164" s="402"/>
      <c r="T164" s="402"/>
      <c r="U164" s="402"/>
      <c r="V164" s="402"/>
      <c r="W164" s="402"/>
      <c r="X164" s="401"/>
      <c r="Y164" s="401"/>
      <c r="Z164" s="402"/>
      <c r="AA164" s="402"/>
      <c r="AB164" s="402"/>
      <c r="AC164" s="401"/>
    </row>
    <row r="165" ht="15.75" customHeight="1">
      <c r="A165" s="376" t="s">
        <v>136</v>
      </c>
      <c r="B165" s="377"/>
      <c r="C165" s="377"/>
      <c r="D165" s="377"/>
      <c r="E165" s="378">
        <f>COUNT(I71:I81)</f>
        <v>11</v>
      </c>
      <c r="F165" s="379" t="str">
        <f>"(includes "&amp;E165&amp;" sets)"</f>
        <v>(includes 11 sets)</v>
      </c>
      <c r="G165" s="377"/>
      <c r="H165" s="377"/>
      <c r="I165" s="377"/>
      <c r="J165" s="380"/>
      <c r="K165" s="381">
        <f>SUM(Q165:AC165)</f>
        <v>0</v>
      </c>
      <c r="L165" s="382"/>
      <c r="M165" s="383">
        <f>SUM(M71:M81)</f>
        <v>4273.6</v>
      </c>
      <c r="N165" s="384"/>
      <c r="O165" s="385">
        <f>K165*M165</f>
        <v>0</v>
      </c>
      <c r="P165" s="86"/>
      <c r="Q165" s="87"/>
      <c r="R165" s="403"/>
      <c r="S165" s="89"/>
      <c r="T165" s="90"/>
      <c r="U165" s="91"/>
      <c r="V165" s="92"/>
      <c r="W165" s="93"/>
      <c r="X165" s="94"/>
      <c r="Y165" s="95"/>
      <c r="Z165" s="96"/>
      <c r="AA165" s="97"/>
      <c r="AB165" s="98"/>
      <c r="AC165" s="99"/>
    </row>
    <row r="166" ht="15.75" customHeight="1">
      <c r="A166" s="386" t="str">
        <f>"     Send me 1 of each in range, all the same color per single set, Times No. Ranges at "&amp;SUBSTITUTE(ADDRESS(1,CELL("col",K165),4),"1","")&amp;CELL("row",K165)</f>
        <v>     Send me 1 of each in range, all the same color per single set, Times No. Ranges at K165</v>
      </c>
      <c r="B166" s="375"/>
      <c r="C166" s="375"/>
      <c r="D166" s="375"/>
      <c r="E166" s="375"/>
      <c r="F166" s="375"/>
      <c r="G166" s="375"/>
      <c r="H166" s="375"/>
      <c r="I166" s="375"/>
      <c r="J166" s="375"/>
      <c r="K166" s="388"/>
      <c r="L166" s="388"/>
      <c r="M166" s="388"/>
      <c r="N166" s="389" t="str">
        <f>$N$145</f>
        <v/>
      </c>
      <c r="O166" s="390"/>
      <c r="P166" s="391"/>
      <c r="Q166" s="392"/>
      <c r="R166" s="393"/>
      <c r="S166" s="394"/>
      <c r="T166" s="393"/>
      <c r="U166" s="395"/>
      <c r="V166" s="395"/>
      <c r="W166" s="395"/>
      <c r="X166" s="396"/>
      <c r="Y166" s="396"/>
      <c r="Z166" s="395"/>
      <c r="AA166" s="395"/>
      <c r="AB166" s="395"/>
      <c r="AC166" s="397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5"/>
      <c r="L167" s="5"/>
      <c r="M167" s="5"/>
      <c r="N167" s="2"/>
      <c r="O167" s="2"/>
      <c r="P167" s="2"/>
      <c r="Q167" s="398"/>
      <c r="R167" s="398"/>
      <c r="S167" s="399"/>
      <c r="T167" s="399"/>
      <c r="U167" s="399"/>
      <c r="V167" s="399"/>
      <c r="W167" s="399"/>
      <c r="X167" s="398"/>
      <c r="Y167" s="398"/>
      <c r="Z167" s="399"/>
      <c r="AA167" s="399"/>
      <c r="AB167" s="399"/>
      <c r="AC167" s="398"/>
    </row>
    <row r="168" ht="15.75" customHeight="1">
      <c r="A168" s="376" t="s">
        <v>137</v>
      </c>
      <c r="B168" s="377"/>
      <c r="C168" s="377"/>
      <c r="D168" s="377"/>
      <c r="E168" s="378">
        <f>COUNT(I82:I85)</f>
        <v>4</v>
      </c>
      <c r="F168" s="379" t="str">
        <f>"(includes "&amp;E168&amp;" sets)"</f>
        <v>(includes 4 sets)</v>
      </c>
      <c r="G168" s="377"/>
      <c r="H168" s="377"/>
      <c r="I168" s="377"/>
      <c r="J168" s="380"/>
      <c r="K168" s="381">
        <f>SUM(Q168:AC168)</f>
        <v>0</v>
      </c>
      <c r="L168" s="382"/>
      <c r="M168" s="383">
        <f>SUM(M82:M85)</f>
        <v>1550.6</v>
      </c>
      <c r="N168" s="384"/>
      <c r="O168" s="385">
        <f>K168*M168</f>
        <v>0</v>
      </c>
      <c r="P168" s="86"/>
      <c r="Q168" s="87"/>
      <c r="R168" s="403"/>
      <c r="S168" s="89"/>
      <c r="T168" s="90"/>
      <c r="U168" s="91"/>
      <c r="V168" s="92"/>
      <c r="W168" s="93"/>
      <c r="X168" s="94"/>
      <c r="Y168" s="95"/>
      <c r="Z168" s="96"/>
      <c r="AA168" s="97"/>
      <c r="AB168" s="98"/>
      <c r="AC168" s="99"/>
      <c r="AD168" s="3"/>
      <c r="AE168" s="3"/>
    </row>
    <row r="169" ht="15.75" customHeight="1">
      <c r="A169" s="386" t="str">
        <f>"     Send me 1 of each in range, all the same color per single set, Times No. Ranges at "&amp;SUBSTITUTE(ADDRESS(1,CELL("col",K168),4),"1","")&amp;CELL("row",K168)</f>
        <v>     Send me 1 of each in range, all the same color per single set, Times No. Ranges at K168</v>
      </c>
      <c r="B169" s="375"/>
      <c r="C169" s="375"/>
      <c r="D169" s="375"/>
      <c r="E169" s="375"/>
      <c r="F169" s="375"/>
      <c r="G169" s="375"/>
      <c r="H169" s="375"/>
      <c r="I169" s="375"/>
      <c r="J169" s="375"/>
      <c r="K169" s="388"/>
      <c r="L169" s="388"/>
      <c r="M169" s="388"/>
      <c r="N169" s="389" t="str">
        <f>$N$145</f>
        <v/>
      </c>
      <c r="O169" s="390"/>
      <c r="P169" s="391"/>
      <c r="Q169" s="392"/>
      <c r="R169" s="393"/>
      <c r="S169" s="394"/>
      <c r="T169" s="393"/>
      <c r="U169" s="395"/>
      <c r="V169" s="395"/>
      <c r="W169" s="395"/>
      <c r="X169" s="396"/>
      <c r="Y169" s="396"/>
      <c r="Z169" s="395"/>
      <c r="AA169" s="395"/>
      <c r="AB169" s="395"/>
      <c r="AC169" s="397"/>
      <c r="AD169" s="3"/>
      <c r="AE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5"/>
      <c r="L170" s="5"/>
      <c r="M170" s="5"/>
      <c r="N170" s="2"/>
      <c r="O170" s="2"/>
      <c r="P170" s="2"/>
      <c r="Q170" s="398"/>
      <c r="R170" s="398"/>
      <c r="S170" s="399"/>
      <c r="T170" s="399"/>
      <c r="U170" s="399"/>
      <c r="V170" s="399"/>
      <c r="W170" s="399"/>
      <c r="X170" s="398"/>
      <c r="Y170" s="398"/>
      <c r="Z170" s="399"/>
      <c r="AA170" s="399"/>
      <c r="AB170" s="399"/>
      <c r="AC170" s="398"/>
      <c r="AD170" s="3"/>
      <c r="AE170" s="3"/>
    </row>
    <row r="171" ht="15.75" customHeight="1">
      <c r="A171" s="376" t="s">
        <v>138</v>
      </c>
      <c r="B171" s="377"/>
      <c r="C171" s="377"/>
      <c r="D171" s="377"/>
      <c r="E171" s="378">
        <f>COUNT(I87:I107)</f>
        <v>21</v>
      </c>
      <c r="F171" s="379" t="str">
        <f>"(includes "&amp;E171&amp;" sets)"</f>
        <v>(includes 21 sets)</v>
      </c>
      <c r="G171" s="377"/>
      <c r="H171" s="377"/>
      <c r="I171" s="377"/>
      <c r="J171" s="380"/>
      <c r="K171" s="381">
        <f>SUM(Q171:AC171)</f>
        <v>0</v>
      </c>
      <c r="L171" s="382"/>
      <c r="M171" s="383">
        <f>SUM(M87:M107)</f>
        <v>4809.4</v>
      </c>
      <c r="N171" s="384"/>
      <c r="O171" s="385">
        <f>K171*M171</f>
        <v>0</v>
      </c>
      <c r="P171" s="86"/>
      <c r="Q171" s="87"/>
      <c r="R171" s="403"/>
      <c r="S171" s="89"/>
      <c r="T171" s="90"/>
      <c r="U171" s="91"/>
      <c r="V171" s="92"/>
      <c r="W171" s="93"/>
      <c r="X171" s="94"/>
      <c r="Y171" s="95"/>
      <c r="Z171" s="96"/>
      <c r="AA171" s="97"/>
      <c r="AB171" s="98"/>
      <c r="AC171" s="99"/>
    </row>
    <row r="172" ht="15.75" customHeight="1">
      <c r="A172" s="386" t="str">
        <f>"     Send me 1 of each in range, all the same color per single set, Times No. Ranges at "&amp;SUBSTITUTE(ADDRESS(1,CELL("col",K171),4),"1","")&amp;CELL("row",K171)</f>
        <v>     Send me 1 of each in range, all the same color per single set, Times No. Ranges at K171</v>
      </c>
      <c r="B172" s="375"/>
      <c r="C172" s="375"/>
      <c r="D172" s="375"/>
      <c r="E172" s="375"/>
      <c r="F172" s="375"/>
      <c r="G172" s="375"/>
      <c r="H172" s="375"/>
      <c r="I172" s="375"/>
      <c r="J172" s="375"/>
      <c r="K172" s="388"/>
      <c r="L172" s="388"/>
      <c r="M172" s="388"/>
      <c r="N172" s="389" t="str">
        <f>$N$145</f>
        <v/>
      </c>
      <c r="O172" s="390"/>
      <c r="P172" s="391"/>
      <c r="Q172" s="392"/>
      <c r="R172" s="393"/>
      <c r="S172" s="394"/>
      <c r="T172" s="393"/>
      <c r="U172" s="405"/>
      <c r="V172" s="405"/>
      <c r="W172" s="405"/>
      <c r="X172" s="405"/>
      <c r="Y172" s="405"/>
      <c r="Z172" s="405"/>
      <c r="AA172" s="405"/>
      <c r="AB172" s="405"/>
      <c r="AC172" s="406"/>
    </row>
    <row r="173" ht="15.75" customHeight="1">
      <c r="A173" s="377"/>
      <c r="B173" s="377"/>
      <c r="C173" s="377"/>
      <c r="D173" s="377"/>
      <c r="E173" s="377"/>
      <c r="F173" s="377"/>
      <c r="G173" s="377"/>
      <c r="H173" s="377"/>
      <c r="I173" s="377"/>
      <c r="J173" s="407"/>
      <c r="K173" s="407"/>
      <c r="L173" s="407"/>
      <c r="M173" s="407"/>
      <c r="N173" s="407"/>
      <c r="O173" s="407"/>
      <c r="P173" s="377"/>
      <c r="Q173" s="377"/>
      <c r="R173" s="377"/>
      <c r="S173" s="377"/>
      <c r="T173" s="377"/>
      <c r="U173" s="377"/>
      <c r="V173" s="377"/>
      <c r="W173" s="377"/>
      <c r="X173" s="377"/>
      <c r="Y173" s="377"/>
      <c r="Z173" s="377"/>
      <c r="AA173" s="377"/>
      <c r="AB173" s="377"/>
      <c r="AC173" s="377"/>
    </row>
    <row r="174" ht="15.75" customHeight="1">
      <c r="A174" s="376" t="s">
        <v>139</v>
      </c>
      <c r="B174" s="377"/>
      <c r="C174" s="377"/>
      <c r="D174" s="377"/>
      <c r="E174" s="378">
        <f>COUNT(I109:I116)</f>
        <v>8</v>
      </c>
      <c r="F174" s="379" t="str">
        <f>"(includes "&amp;E174&amp;" sets)"</f>
        <v>(includes 8 sets)</v>
      </c>
      <c r="G174" s="377"/>
      <c r="H174" s="377"/>
      <c r="I174" s="377"/>
      <c r="J174" s="380"/>
      <c r="K174" s="381">
        <f>SUM(Q174:AC174)</f>
        <v>0</v>
      </c>
      <c r="L174" s="382"/>
      <c r="M174" s="383">
        <f>SUM(M109:M116)</f>
        <v>772.8</v>
      </c>
      <c r="N174" s="384"/>
      <c r="O174" s="385">
        <f>K174*M174</f>
        <v>0</v>
      </c>
      <c r="P174" s="86"/>
      <c r="Q174" s="87"/>
      <c r="R174" s="403"/>
      <c r="S174" s="89"/>
      <c r="T174" s="90"/>
      <c r="U174" s="91"/>
      <c r="V174" s="92"/>
      <c r="W174" s="93"/>
      <c r="X174" s="94"/>
      <c r="Y174" s="95"/>
      <c r="Z174" s="96"/>
      <c r="AA174" s="97"/>
      <c r="AB174" s="98"/>
      <c r="AC174" s="99"/>
    </row>
    <row r="175" ht="15.75" customHeight="1">
      <c r="A175" s="386" t="str">
        <f>"     Send me 1 of each in range, all the same color per single set, Times No. Ranges at "&amp;SUBSTITUTE(ADDRESS(1,CELL("col",K174),4),"1","")&amp;CELL("row",K174)</f>
        <v>     Send me 1 of each in range, all the same color per single set, Times No. Ranges at K174</v>
      </c>
      <c r="B175" s="375"/>
      <c r="C175" s="375"/>
      <c r="D175" s="375"/>
      <c r="E175" s="375"/>
      <c r="F175" s="375"/>
      <c r="G175" s="375"/>
      <c r="H175" s="375"/>
      <c r="I175" s="375"/>
      <c r="J175" s="375"/>
      <c r="K175" s="388"/>
      <c r="L175" s="388"/>
      <c r="M175" s="388"/>
      <c r="N175" s="389" t="str">
        <f>$N$145</f>
        <v/>
      </c>
      <c r="O175" s="390"/>
      <c r="P175" s="391"/>
      <c r="Q175" s="392"/>
      <c r="R175" s="393"/>
      <c r="S175" s="394"/>
      <c r="T175" s="393"/>
      <c r="U175" s="405"/>
      <c r="V175" s="405"/>
      <c r="W175" s="405"/>
      <c r="X175" s="405"/>
      <c r="Y175" s="405"/>
      <c r="Z175" s="405"/>
      <c r="AA175" s="405"/>
      <c r="AB175" s="405"/>
      <c r="AC175" s="406"/>
    </row>
    <row r="176" ht="15.75" customHeight="1">
      <c r="A176" s="2"/>
      <c r="B176" s="2"/>
      <c r="C176" s="2"/>
      <c r="D176" s="2"/>
      <c r="E176" s="2"/>
      <c r="F176" s="2"/>
      <c r="G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5.75" customHeight="1">
      <c r="A177" s="376" t="s">
        <v>140</v>
      </c>
      <c r="B177" s="377"/>
      <c r="C177" s="377"/>
      <c r="D177" s="377"/>
      <c r="E177" s="378">
        <f>COUNT(I117:I120)</f>
        <v>4</v>
      </c>
      <c r="F177" s="379" t="str">
        <f>"(includes "&amp;E177&amp;" sets)"</f>
        <v>(includes 4 sets)</v>
      </c>
      <c r="G177" s="377"/>
      <c r="H177" s="377"/>
      <c r="I177" s="377"/>
      <c r="J177" s="380"/>
      <c r="K177" s="381">
        <f>SUM(Q177:AC177)</f>
        <v>0</v>
      </c>
      <c r="L177" s="382"/>
      <c r="M177" s="383">
        <f>SUM(M117:M120)</f>
        <v>400</v>
      </c>
      <c r="N177" s="384"/>
      <c r="O177" s="385">
        <f>K177*M177</f>
        <v>0</v>
      </c>
      <c r="P177" s="86"/>
      <c r="Q177" s="87"/>
      <c r="R177" s="403"/>
      <c r="S177" s="89"/>
      <c r="T177" s="90"/>
      <c r="U177" s="91"/>
      <c r="V177" s="92"/>
      <c r="W177" s="93"/>
      <c r="X177" s="94"/>
      <c r="Y177" s="95"/>
      <c r="Z177" s="96"/>
      <c r="AA177" s="97"/>
      <c r="AB177" s="98"/>
      <c r="AC177" s="99"/>
      <c r="AD177" s="3"/>
      <c r="AE177" s="3"/>
    </row>
    <row r="178" ht="15.75" customHeight="1">
      <c r="A178" s="386" t="str">
        <f>"     Send me 1 of each in range, all the same color per single set, Times No. Ranges at "&amp;SUBSTITUTE(ADDRESS(1,CELL("col",K177),4),"1","")&amp;CELL("row",K177)</f>
        <v>     Send me 1 of each in range, all the same color per single set, Times No. Ranges at K177</v>
      </c>
      <c r="B178" s="375"/>
      <c r="C178" s="375"/>
      <c r="D178" s="375"/>
      <c r="E178" s="375"/>
      <c r="F178" s="375"/>
      <c r="G178" s="375"/>
      <c r="H178" s="375"/>
      <c r="I178" s="375"/>
      <c r="J178" s="375"/>
      <c r="K178" s="388"/>
      <c r="L178" s="388"/>
      <c r="M178" s="388"/>
      <c r="N178" s="389" t="str">
        <f>$N$145</f>
        <v/>
      </c>
      <c r="O178" s="390"/>
      <c r="P178" s="391"/>
      <c r="Q178" s="392"/>
      <c r="R178" s="393"/>
      <c r="S178" s="394"/>
      <c r="T178" s="393"/>
      <c r="U178" s="405"/>
      <c r="V178" s="405"/>
      <c r="W178" s="405"/>
      <c r="X178" s="405"/>
      <c r="Y178" s="405"/>
      <c r="Z178" s="405"/>
      <c r="AA178" s="405"/>
      <c r="AB178" s="405"/>
      <c r="AC178" s="406"/>
      <c r="AD178" s="3"/>
      <c r="AE178" s="3"/>
    </row>
    <row r="179" ht="15.75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3"/>
      <c r="AE179" s="3"/>
    </row>
    <row r="180" ht="15.75" customHeight="1">
      <c r="A180" s="376" t="s">
        <v>141</v>
      </c>
      <c r="B180" s="377"/>
      <c r="C180" s="377"/>
      <c r="D180" s="377"/>
      <c r="E180" s="378">
        <f>COUNT(I121:I127)</f>
        <v>7</v>
      </c>
      <c r="F180" s="379" t="str">
        <f>"(includes "&amp;E180&amp;" sets)"</f>
        <v>(includes 7 sets)</v>
      </c>
      <c r="G180" s="377"/>
      <c r="H180" s="377"/>
      <c r="I180" s="377"/>
      <c r="J180" s="380"/>
      <c r="K180" s="381">
        <f>SUM(Q180:AC180)</f>
        <v>0</v>
      </c>
      <c r="L180" s="382"/>
      <c r="M180" s="383">
        <f>SUM(M121:M127)</f>
        <v>979.5</v>
      </c>
      <c r="N180" s="384"/>
      <c r="O180" s="385">
        <f>K180*M180</f>
        <v>0</v>
      </c>
      <c r="P180" s="86"/>
      <c r="Q180" s="87"/>
      <c r="R180" s="403"/>
      <c r="S180" s="89"/>
      <c r="T180" s="90"/>
      <c r="U180" s="91"/>
      <c r="V180" s="92"/>
      <c r="W180" s="93"/>
      <c r="X180" s="94"/>
      <c r="Y180" s="95"/>
      <c r="Z180" s="96"/>
      <c r="AA180" s="97"/>
      <c r="AB180" s="98"/>
      <c r="AC180" s="99"/>
      <c r="AD180" s="3"/>
      <c r="AE180" s="3"/>
    </row>
    <row r="181" ht="15.75" customHeight="1">
      <c r="A181" s="386" t="str">
        <f>"     Send me 1 of each in range, all the same color per single set, Times No. Ranges at "&amp;SUBSTITUTE(ADDRESS(1,CELL("col",K180),4),"1","")&amp;CELL("row",K180)</f>
        <v>     Send me 1 of each in range, all the same color per single set, Times No. Ranges at K180</v>
      </c>
      <c r="B181" s="375"/>
      <c r="C181" s="375"/>
      <c r="D181" s="375"/>
      <c r="E181" s="375"/>
      <c r="F181" s="375"/>
      <c r="G181" s="375"/>
      <c r="H181" s="375"/>
      <c r="I181" s="375"/>
      <c r="J181" s="375"/>
      <c r="K181" s="388"/>
      <c r="L181" s="388"/>
      <c r="M181" s="388"/>
      <c r="N181" s="389" t="str">
        <f>$N$145</f>
        <v/>
      </c>
      <c r="O181" s="390"/>
      <c r="P181" s="391"/>
      <c r="Q181" s="392"/>
      <c r="R181" s="393"/>
      <c r="S181" s="394"/>
      <c r="T181" s="393"/>
      <c r="U181" s="405"/>
      <c r="V181" s="405"/>
      <c r="W181" s="405"/>
      <c r="X181" s="405"/>
      <c r="Y181" s="405"/>
      <c r="Z181" s="405"/>
      <c r="AA181" s="405"/>
      <c r="AB181" s="405"/>
      <c r="AC181" s="406"/>
      <c r="AD181" s="3"/>
      <c r="AE181" s="3"/>
    </row>
    <row r="182" ht="15.75" customHeight="1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3"/>
      <c r="AE182" s="3"/>
    </row>
    <row r="183" ht="15.75" customHeight="1">
      <c r="A183" s="376" t="s">
        <v>142</v>
      </c>
      <c r="B183" s="377"/>
      <c r="C183" s="377"/>
      <c r="D183" s="377"/>
      <c r="E183" s="378">
        <f>COUNT(I128:I132)</f>
        <v>5</v>
      </c>
      <c r="F183" s="379" t="str">
        <f>"(includes "&amp;E183&amp;" sets)"</f>
        <v>(includes 5 sets)</v>
      </c>
      <c r="G183" s="377"/>
      <c r="H183" s="377"/>
      <c r="I183" s="377"/>
      <c r="J183" s="380"/>
      <c r="K183" s="381">
        <f>SUM(Q183:AC183)</f>
        <v>0</v>
      </c>
      <c r="L183" s="382"/>
      <c r="M183" s="383">
        <f>SUM(M128:M132)</f>
        <v>864.6</v>
      </c>
      <c r="N183" s="384"/>
      <c r="O183" s="385">
        <f>K183*M183</f>
        <v>0</v>
      </c>
      <c r="P183" s="86"/>
      <c r="Q183" s="87"/>
      <c r="R183" s="403"/>
      <c r="S183" s="89"/>
      <c r="T183" s="90"/>
      <c r="U183" s="91"/>
      <c r="V183" s="92"/>
      <c r="W183" s="93"/>
      <c r="X183" s="94"/>
      <c r="Y183" s="95"/>
      <c r="Z183" s="96"/>
      <c r="AA183" s="97"/>
      <c r="AB183" s="98"/>
      <c r="AC183" s="99"/>
      <c r="AD183" s="3"/>
      <c r="AE183" s="3"/>
    </row>
    <row r="184" ht="15.75" customHeight="1">
      <c r="A184" s="386" t="str">
        <f>"     Send me 1 of each in range, all the same color per single set, Times No. Ranges at "&amp;SUBSTITUTE(ADDRESS(1,CELL("col",K183),4),"1","")&amp;CELL("row",K183)</f>
        <v>     Send me 1 of each in range, all the same color per single set, Times No. Ranges at K183</v>
      </c>
      <c r="B184" s="375"/>
      <c r="C184" s="375"/>
      <c r="D184" s="375"/>
      <c r="E184" s="375"/>
      <c r="F184" s="375"/>
      <c r="G184" s="375"/>
      <c r="H184" s="375"/>
      <c r="I184" s="375"/>
      <c r="J184" s="375"/>
      <c r="K184" s="388"/>
      <c r="L184" s="388"/>
      <c r="M184" s="388"/>
      <c r="N184" s="389" t="str">
        <f>$N$145</f>
        <v/>
      </c>
      <c r="O184" s="390"/>
      <c r="P184" s="391"/>
      <c r="Q184" s="392"/>
      <c r="R184" s="393"/>
      <c r="S184" s="394"/>
      <c r="T184" s="393"/>
      <c r="U184" s="405"/>
      <c r="V184" s="405"/>
      <c r="W184" s="405"/>
      <c r="X184" s="405"/>
      <c r="Y184" s="405"/>
      <c r="Z184" s="405"/>
      <c r="AA184" s="405"/>
      <c r="AB184" s="405"/>
      <c r="AC184" s="406"/>
      <c r="AD184" s="3"/>
      <c r="AE184" s="3"/>
    </row>
    <row r="185" ht="15.75" customHeight="1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3"/>
      <c r="AE185" s="3"/>
    </row>
    <row r="186" ht="15.75" customHeight="1">
      <c r="A186" s="376" t="s">
        <v>143</v>
      </c>
      <c r="B186" s="377"/>
      <c r="C186" s="377"/>
      <c r="D186" s="377"/>
      <c r="E186" s="378">
        <f>COUNT(I134:I135)</f>
        <v>2</v>
      </c>
      <c r="F186" s="379" t="str">
        <f>"(includes "&amp;E186&amp;" sets)"</f>
        <v>(includes 2 sets)</v>
      </c>
      <c r="G186" s="377"/>
      <c r="H186" s="377"/>
      <c r="I186" s="377"/>
      <c r="J186" s="380"/>
      <c r="K186" s="381">
        <f>SUM(Q186:AC186)</f>
        <v>0</v>
      </c>
      <c r="L186" s="382"/>
      <c r="M186" s="383">
        <f>SUM(M134:M135)</f>
        <v>498</v>
      </c>
      <c r="N186" s="384"/>
      <c r="O186" s="385">
        <f>K186*M186</f>
        <v>0</v>
      </c>
      <c r="P186" s="86"/>
      <c r="Q186" s="87"/>
      <c r="R186" s="403"/>
      <c r="S186" s="89"/>
      <c r="T186" s="90"/>
      <c r="U186" s="91"/>
      <c r="V186" s="92"/>
      <c r="W186" s="93"/>
      <c r="X186" s="94"/>
      <c r="Y186" s="95"/>
      <c r="Z186" s="96"/>
      <c r="AA186" s="97"/>
      <c r="AB186" s="98"/>
      <c r="AC186" s="99"/>
    </row>
    <row r="187" ht="15.75" customHeight="1">
      <c r="A187" s="386" t="str">
        <f>"     Send me 1 of each in range, all the same color per single set, Times No. Ranges at "&amp;SUBSTITUTE(ADDRESS(1,CELL("col",K186),4),"1","")&amp;CELL("row",K186)</f>
        <v>     Send me 1 of each in range, all the same color per single set, Times No. Ranges at K186</v>
      </c>
      <c r="B187" s="375"/>
      <c r="C187" s="375"/>
      <c r="D187" s="375"/>
      <c r="E187" s="375"/>
      <c r="F187" s="375"/>
      <c r="G187" s="375"/>
      <c r="H187" s="375"/>
      <c r="I187" s="375"/>
      <c r="J187" s="375"/>
      <c r="K187" s="388"/>
      <c r="L187" s="388"/>
      <c r="M187" s="388"/>
      <c r="N187" s="389" t="str">
        <f>$N$145</f>
        <v/>
      </c>
      <c r="O187" s="390"/>
      <c r="P187" s="391"/>
      <c r="Q187" s="392"/>
      <c r="R187" s="393"/>
      <c r="S187" s="394"/>
      <c r="T187" s="393"/>
      <c r="U187" s="405"/>
      <c r="V187" s="405"/>
      <c r="W187" s="405"/>
      <c r="X187" s="405"/>
      <c r="Y187" s="405"/>
      <c r="Z187" s="405"/>
      <c r="AA187" s="405"/>
      <c r="AB187" s="405"/>
      <c r="AC187" s="406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</row>
    <row r="388" ht="15.75" customHeight="1">
      <c r="T388" s="3"/>
      <c r="V388" s="3"/>
      <c r="X388" s="3"/>
      <c r="Y388" s="3"/>
    </row>
    <row r="389" ht="15.75" customHeight="1">
      <c r="T389" s="3"/>
      <c r="V389" s="3"/>
      <c r="X389" s="3"/>
      <c r="Y389" s="3"/>
    </row>
    <row r="390" ht="15.75" customHeight="1">
      <c r="T390" s="3"/>
      <c r="V390" s="3"/>
      <c r="X390" s="3"/>
      <c r="Y390" s="3"/>
    </row>
    <row r="391" ht="15.75" customHeight="1">
      <c r="T391" s="3"/>
      <c r="V391" s="3"/>
      <c r="X391" s="3"/>
      <c r="Y391" s="3"/>
    </row>
    <row r="392" ht="15.75" customHeight="1">
      <c r="T392" s="3"/>
      <c r="V392" s="3"/>
      <c r="X392" s="3"/>
      <c r="Y392" s="3"/>
    </row>
    <row r="393" ht="15.75" customHeight="1">
      <c r="T393" s="3"/>
      <c r="V393" s="3"/>
      <c r="X393" s="3"/>
      <c r="Y393" s="3"/>
    </row>
    <row r="394" ht="15.75" customHeight="1">
      <c r="T394" s="3"/>
      <c r="V394" s="3"/>
      <c r="X394" s="3"/>
      <c r="Y394" s="3"/>
    </row>
    <row r="395" ht="15.75" customHeight="1">
      <c r="T395" s="3"/>
      <c r="V395" s="3"/>
      <c r="X395" s="3"/>
      <c r="Y395" s="3"/>
    </row>
    <row r="396" ht="15.75" customHeight="1">
      <c r="T396" s="3"/>
      <c r="V396" s="3"/>
      <c r="X396" s="3"/>
      <c r="Y396" s="3"/>
    </row>
    <row r="397" ht="15.75" customHeight="1">
      <c r="T397" s="3"/>
      <c r="V397" s="3"/>
      <c r="X397" s="3"/>
      <c r="Y397" s="3"/>
    </row>
    <row r="398" ht="15.75" customHeight="1">
      <c r="T398" s="3"/>
      <c r="V398" s="3"/>
      <c r="X398" s="3"/>
      <c r="Y398" s="3"/>
    </row>
    <row r="399" ht="15.75" customHeight="1">
      <c r="T399" s="3"/>
      <c r="V399" s="3"/>
      <c r="X399" s="3"/>
      <c r="Y399" s="3"/>
    </row>
    <row r="400" ht="15.75" customHeight="1">
      <c r="T400" s="3"/>
      <c r="V400" s="3"/>
      <c r="X400" s="3"/>
      <c r="Y400" s="3"/>
    </row>
    <row r="401" ht="15.75" customHeight="1">
      <c r="T401" s="3"/>
      <c r="V401" s="3"/>
      <c r="X401" s="3"/>
      <c r="Y401" s="3"/>
    </row>
    <row r="402" ht="15.75" customHeight="1">
      <c r="T402" s="3"/>
      <c r="V402" s="3"/>
      <c r="X402" s="3"/>
      <c r="Y402" s="3"/>
    </row>
    <row r="403" ht="15.75" customHeight="1">
      <c r="T403" s="3"/>
      <c r="V403" s="3"/>
      <c r="X403" s="3"/>
      <c r="Y403" s="3"/>
    </row>
    <row r="404" ht="15.75" customHeight="1">
      <c r="T404" s="3"/>
      <c r="V404" s="3"/>
      <c r="X404" s="3"/>
      <c r="Y404" s="3"/>
    </row>
    <row r="405" ht="15.75" customHeight="1">
      <c r="T405" s="3"/>
      <c r="V405" s="3"/>
      <c r="X405" s="3"/>
      <c r="Y405" s="3"/>
    </row>
    <row r="406" ht="15.75" customHeight="1">
      <c r="T406" s="3"/>
      <c r="V406" s="3"/>
      <c r="X406" s="3"/>
      <c r="Y406" s="3"/>
    </row>
    <row r="407" ht="15.75" customHeight="1">
      <c r="T407" s="3"/>
      <c r="V407" s="3"/>
      <c r="X407" s="3"/>
      <c r="Y407" s="3"/>
    </row>
    <row r="408" ht="15.75" customHeight="1">
      <c r="T408" s="3"/>
      <c r="V408" s="3"/>
      <c r="X408" s="3"/>
      <c r="Y408" s="3"/>
    </row>
    <row r="409" ht="15.75" customHeight="1">
      <c r="T409" s="3"/>
      <c r="V409" s="3"/>
      <c r="X409" s="3"/>
      <c r="Y409" s="3"/>
    </row>
    <row r="410" ht="15.75" customHeight="1">
      <c r="T410" s="3"/>
      <c r="V410" s="3"/>
      <c r="X410" s="3"/>
      <c r="Y410" s="3"/>
    </row>
    <row r="411" ht="15.75" customHeight="1">
      <c r="T411" s="3"/>
      <c r="V411" s="3"/>
      <c r="X411" s="3"/>
      <c r="Y411" s="3"/>
    </row>
    <row r="412" ht="15.75" customHeight="1">
      <c r="T412" s="3"/>
      <c r="V412" s="3"/>
      <c r="X412" s="3"/>
      <c r="Y412" s="3"/>
    </row>
    <row r="413" ht="15.75" customHeight="1">
      <c r="T413" s="3"/>
      <c r="V413" s="3"/>
      <c r="X413" s="3"/>
      <c r="Y413" s="3"/>
    </row>
    <row r="414" ht="15.75" customHeight="1">
      <c r="T414" s="3"/>
      <c r="V414" s="3"/>
      <c r="X414" s="3"/>
      <c r="Y414" s="3"/>
    </row>
    <row r="415" ht="15.75" customHeight="1">
      <c r="T415" s="3"/>
      <c r="V415" s="3"/>
      <c r="X415" s="3"/>
      <c r="Y415" s="3"/>
    </row>
    <row r="416" ht="15.75" customHeight="1">
      <c r="T416" s="3"/>
      <c r="V416" s="3"/>
      <c r="X416" s="3"/>
      <c r="Y416" s="3"/>
    </row>
    <row r="417" ht="15.75" customHeight="1">
      <c r="T417" s="3"/>
      <c r="V417" s="3"/>
      <c r="X417" s="3"/>
      <c r="Y417" s="3"/>
    </row>
    <row r="418" ht="15.75" customHeight="1">
      <c r="T418" s="3"/>
      <c r="V418" s="3"/>
      <c r="X418" s="3"/>
      <c r="Y418" s="3"/>
    </row>
    <row r="419" ht="15.75" customHeight="1">
      <c r="T419" s="3"/>
      <c r="V419" s="3"/>
      <c r="X419" s="3"/>
      <c r="Y419" s="3"/>
    </row>
    <row r="420" ht="15.75" customHeight="1">
      <c r="T420" s="3"/>
      <c r="V420" s="3"/>
      <c r="X420" s="3"/>
      <c r="Y420" s="3"/>
    </row>
    <row r="421" ht="15.75" customHeight="1">
      <c r="T421" s="3"/>
      <c r="V421" s="3"/>
      <c r="X421" s="3"/>
      <c r="Y421" s="3"/>
    </row>
    <row r="422" ht="15.75" customHeight="1">
      <c r="T422" s="3"/>
      <c r="V422" s="3"/>
      <c r="X422" s="3"/>
      <c r="Y422" s="3"/>
    </row>
    <row r="423" ht="15.75" customHeight="1">
      <c r="T423" s="3"/>
      <c r="V423" s="3"/>
      <c r="X423" s="3"/>
      <c r="Y423" s="3"/>
    </row>
    <row r="424" ht="15.75" customHeight="1">
      <c r="T424" s="3"/>
      <c r="V424" s="3"/>
      <c r="X424" s="3"/>
      <c r="Y424" s="3"/>
    </row>
    <row r="425" ht="15.75" customHeight="1">
      <c r="T425" s="3"/>
      <c r="V425" s="3"/>
      <c r="X425" s="3"/>
      <c r="Y425" s="3"/>
    </row>
    <row r="426" ht="15.75" customHeight="1">
      <c r="T426" s="3"/>
      <c r="V426" s="3"/>
      <c r="X426" s="3"/>
      <c r="Y426" s="3"/>
    </row>
    <row r="427" ht="15.75" customHeight="1">
      <c r="T427" s="3"/>
      <c r="V427" s="3"/>
      <c r="X427" s="3"/>
      <c r="Y427" s="3"/>
    </row>
    <row r="428" ht="15.75" customHeight="1">
      <c r="T428" s="3"/>
      <c r="V428" s="3"/>
      <c r="X428" s="3"/>
      <c r="Y428" s="3"/>
    </row>
    <row r="429" ht="15.75" customHeight="1">
      <c r="T429" s="3"/>
      <c r="V429" s="3"/>
      <c r="X429" s="3"/>
      <c r="Y429" s="3"/>
    </row>
    <row r="430" ht="15.75" customHeight="1">
      <c r="T430" s="3"/>
      <c r="V430" s="3"/>
      <c r="X430" s="3"/>
      <c r="Y430" s="3"/>
    </row>
    <row r="431" ht="15.75" customHeight="1">
      <c r="T431" s="3"/>
      <c r="V431" s="3"/>
      <c r="X431" s="3"/>
      <c r="Y431" s="3"/>
    </row>
    <row r="432" ht="15.75" customHeight="1">
      <c r="T432" s="3"/>
      <c r="V432" s="3"/>
      <c r="X432" s="3"/>
      <c r="Y432" s="3"/>
    </row>
    <row r="433" ht="15.75" customHeight="1">
      <c r="T433" s="3"/>
      <c r="V433" s="3"/>
      <c r="X433" s="3"/>
      <c r="Y433" s="3"/>
    </row>
    <row r="434" ht="15.75" customHeight="1">
      <c r="T434" s="3"/>
      <c r="V434" s="3"/>
      <c r="X434" s="3"/>
      <c r="Y434" s="3"/>
    </row>
    <row r="435" ht="15.75" customHeight="1">
      <c r="T435" s="3"/>
      <c r="V435" s="3"/>
      <c r="X435" s="3"/>
      <c r="Y435" s="3"/>
    </row>
    <row r="436" ht="15.75" customHeight="1">
      <c r="T436" s="3"/>
      <c r="V436" s="3"/>
      <c r="X436" s="3"/>
      <c r="Y436" s="3"/>
    </row>
    <row r="437" ht="15.75" customHeight="1">
      <c r="T437" s="3"/>
      <c r="V437" s="3"/>
      <c r="X437" s="3"/>
      <c r="Y437" s="3"/>
    </row>
    <row r="438" ht="15.75" customHeight="1">
      <c r="T438" s="3"/>
      <c r="V438" s="3"/>
      <c r="X438" s="3"/>
      <c r="Y438" s="3"/>
    </row>
    <row r="439" ht="15.75" customHeight="1">
      <c r="T439" s="3"/>
      <c r="V439" s="3"/>
      <c r="X439" s="3"/>
      <c r="Y439" s="3"/>
    </row>
    <row r="440" ht="15.75" customHeight="1">
      <c r="T440" s="3"/>
      <c r="V440" s="3"/>
      <c r="X440" s="3"/>
      <c r="Y440" s="3"/>
    </row>
    <row r="441" ht="15.75" customHeight="1">
      <c r="T441" s="3"/>
      <c r="V441" s="3"/>
      <c r="X441" s="3"/>
      <c r="Y441" s="3"/>
    </row>
    <row r="442" ht="15.75" customHeight="1">
      <c r="T442" s="3"/>
      <c r="V442" s="3"/>
      <c r="X442" s="3"/>
      <c r="Y442" s="3"/>
    </row>
    <row r="443" ht="15.75" customHeight="1">
      <c r="T443" s="3"/>
      <c r="V443" s="3"/>
      <c r="X443" s="3"/>
      <c r="Y443" s="3"/>
    </row>
    <row r="444" ht="15.75" customHeight="1">
      <c r="T444" s="3"/>
      <c r="V444" s="3"/>
      <c r="X444" s="3"/>
      <c r="Y444" s="3"/>
    </row>
    <row r="445" ht="15.75" customHeight="1">
      <c r="T445" s="3"/>
      <c r="V445" s="3"/>
      <c r="X445" s="3"/>
      <c r="Y445" s="3"/>
    </row>
    <row r="446" ht="15.75" customHeight="1">
      <c r="T446" s="3"/>
      <c r="V446" s="3"/>
      <c r="X446" s="3"/>
      <c r="Y446" s="3"/>
    </row>
    <row r="447" ht="15.75" customHeight="1">
      <c r="T447" s="3"/>
      <c r="V447" s="3"/>
      <c r="X447" s="3"/>
      <c r="Y447" s="3"/>
    </row>
    <row r="448" ht="15.75" customHeight="1">
      <c r="T448" s="3"/>
      <c r="V448" s="3"/>
      <c r="X448" s="3"/>
      <c r="Y448" s="3"/>
    </row>
    <row r="449" ht="15.75" customHeight="1">
      <c r="T449" s="3"/>
      <c r="V449" s="3"/>
      <c r="X449" s="3"/>
      <c r="Y449" s="3"/>
    </row>
    <row r="450" ht="15.75" customHeight="1">
      <c r="T450" s="3"/>
      <c r="V450" s="3"/>
      <c r="X450" s="3"/>
      <c r="Y450" s="3"/>
    </row>
    <row r="451" ht="15.75" customHeight="1">
      <c r="T451" s="3"/>
      <c r="V451" s="3"/>
      <c r="X451" s="3"/>
      <c r="Y451" s="3"/>
    </row>
    <row r="452" ht="15.75" customHeight="1">
      <c r="T452" s="3"/>
      <c r="V452" s="3"/>
      <c r="X452" s="3"/>
      <c r="Y452" s="3"/>
    </row>
    <row r="453" ht="15.75" customHeight="1">
      <c r="T453" s="3"/>
      <c r="V453" s="3"/>
      <c r="X453" s="3"/>
      <c r="Y453" s="3"/>
    </row>
    <row r="454" ht="15.75" customHeight="1">
      <c r="T454" s="3"/>
      <c r="V454" s="3"/>
      <c r="X454" s="3"/>
      <c r="Y454" s="3"/>
    </row>
    <row r="455" ht="15.75" customHeight="1">
      <c r="T455" s="3"/>
      <c r="V455" s="3"/>
      <c r="X455" s="3"/>
      <c r="Y455" s="3"/>
    </row>
    <row r="456" ht="15.75" customHeight="1">
      <c r="T456" s="3"/>
      <c r="V456" s="3"/>
      <c r="X456" s="3"/>
      <c r="Y456" s="3"/>
    </row>
    <row r="457" ht="15.75" customHeight="1">
      <c r="T457" s="3"/>
      <c r="V457" s="3"/>
      <c r="X457" s="3"/>
      <c r="Y457" s="3"/>
    </row>
    <row r="458" ht="15.75" customHeight="1">
      <c r="T458" s="3"/>
      <c r="V458" s="3"/>
      <c r="X458" s="3"/>
      <c r="Y458" s="3"/>
    </row>
    <row r="459" ht="15.75" customHeight="1">
      <c r="T459" s="3"/>
      <c r="V459" s="3"/>
      <c r="X459" s="3"/>
      <c r="Y459" s="3"/>
    </row>
    <row r="460" ht="15.75" customHeight="1">
      <c r="T460" s="3"/>
      <c r="V460" s="3"/>
      <c r="X460" s="3"/>
      <c r="Y460" s="3"/>
    </row>
    <row r="461" ht="15.75" customHeight="1">
      <c r="T461" s="3"/>
      <c r="V461" s="3"/>
      <c r="X461" s="3"/>
      <c r="Y461" s="3"/>
    </row>
    <row r="462" ht="15.75" customHeight="1">
      <c r="T462" s="3"/>
      <c r="V462" s="3"/>
      <c r="X462" s="3"/>
      <c r="Y462" s="3"/>
    </row>
    <row r="463" ht="15.75" customHeight="1">
      <c r="T463" s="3"/>
      <c r="V463" s="3"/>
      <c r="X463" s="3"/>
      <c r="Y463" s="3"/>
    </row>
    <row r="464" ht="15.75" customHeight="1">
      <c r="T464" s="3"/>
      <c r="V464" s="3"/>
      <c r="X464" s="3"/>
      <c r="Y464" s="3"/>
    </row>
    <row r="465" ht="15.75" customHeight="1">
      <c r="T465" s="3"/>
      <c r="V465" s="3"/>
      <c r="X465" s="3"/>
      <c r="Y465" s="3"/>
    </row>
    <row r="466" ht="15.75" customHeight="1">
      <c r="T466" s="3"/>
      <c r="V466" s="3"/>
      <c r="X466" s="3"/>
      <c r="Y466" s="3"/>
    </row>
    <row r="467" ht="15.75" customHeight="1">
      <c r="T467" s="3"/>
      <c r="V467" s="3"/>
      <c r="X467" s="3"/>
      <c r="Y467" s="3"/>
    </row>
    <row r="468" ht="15.75" customHeight="1">
      <c r="T468" s="3"/>
      <c r="V468" s="3"/>
      <c r="X468" s="3"/>
      <c r="Y468" s="3"/>
    </row>
    <row r="469" ht="15.75" customHeight="1">
      <c r="T469" s="3"/>
      <c r="V469" s="3"/>
      <c r="X469" s="3"/>
      <c r="Y469" s="3"/>
    </row>
    <row r="470" ht="15.75" customHeight="1">
      <c r="T470" s="3"/>
      <c r="V470" s="3"/>
      <c r="X470" s="3"/>
      <c r="Y470" s="3"/>
    </row>
    <row r="471" ht="15.75" customHeight="1">
      <c r="T471" s="3"/>
      <c r="V471" s="3"/>
      <c r="X471" s="3"/>
      <c r="Y471" s="3"/>
    </row>
    <row r="472" ht="15.75" customHeight="1">
      <c r="T472" s="3"/>
      <c r="V472" s="3"/>
      <c r="X472" s="3"/>
      <c r="Y472" s="3"/>
    </row>
    <row r="473" ht="15.75" customHeight="1">
      <c r="T473" s="3"/>
      <c r="V473" s="3"/>
      <c r="X473" s="3"/>
      <c r="Y473" s="3"/>
    </row>
    <row r="474" ht="15.75" customHeight="1">
      <c r="T474" s="3"/>
      <c r="V474" s="3"/>
      <c r="X474" s="3"/>
      <c r="Y474" s="3"/>
    </row>
    <row r="475" ht="15.75" customHeight="1">
      <c r="T475" s="3"/>
      <c r="V475" s="3"/>
      <c r="X475" s="3"/>
      <c r="Y475" s="3"/>
    </row>
    <row r="476" ht="15.75" customHeight="1">
      <c r="T476" s="3"/>
      <c r="V476" s="3"/>
      <c r="X476" s="3"/>
      <c r="Y476" s="3"/>
    </row>
    <row r="477" ht="15.75" customHeight="1">
      <c r="T477" s="3"/>
      <c r="V477" s="3"/>
      <c r="X477" s="3"/>
      <c r="Y477" s="3"/>
    </row>
    <row r="478" ht="15.75" customHeight="1">
      <c r="T478" s="3"/>
      <c r="V478" s="3"/>
      <c r="X478" s="3"/>
      <c r="Y478" s="3"/>
    </row>
    <row r="479" ht="15.75" customHeight="1">
      <c r="T479" s="3"/>
      <c r="V479" s="3"/>
      <c r="X479" s="3"/>
      <c r="Y479" s="3"/>
    </row>
    <row r="480" ht="15.75" customHeight="1">
      <c r="T480" s="3"/>
      <c r="V480" s="3"/>
      <c r="X480" s="3"/>
      <c r="Y480" s="3"/>
    </row>
    <row r="481" ht="15.75" customHeight="1">
      <c r="T481" s="3"/>
      <c r="V481" s="3"/>
      <c r="X481" s="3"/>
      <c r="Y481" s="3"/>
    </row>
    <row r="482" ht="15.75" customHeight="1">
      <c r="T482" s="3"/>
      <c r="V482" s="3"/>
      <c r="X482" s="3"/>
      <c r="Y482" s="3"/>
    </row>
    <row r="483" ht="15.75" customHeight="1">
      <c r="T483" s="3"/>
      <c r="V483" s="3"/>
      <c r="X483" s="3"/>
      <c r="Y483" s="3"/>
    </row>
    <row r="484" ht="15.75" customHeight="1">
      <c r="T484" s="3"/>
      <c r="V484" s="3"/>
      <c r="X484" s="3"/>
      <c r="Y484" s="3"/>
    </row>
    <row r="485" ht="15.75" customHeight="1">
      <c r="T485" s="3"/>
      <c r="V485" s="3"/>
      <c r="X485" s="3"/>
      <c r="Y485" s="3"/>
    </row>
    <row r="486" ht="15.75" customHeight="1">
      <c r="T486" s="3"/>
      <c r="V486" s="3"/>
      <c r="X486" s="3"/>
      <c r="Y486" s="3"/>
    </row>
    <row r="487" ht="15.75" customHeight="1">
      <c r="T487" s="3"/>
      <c r="V487" s="3"/>
      <c r="X487" s="3"/>
      <c r="Y487" s="3"/>
    </row>
    <row r="488" ht="15.75" customHeight="1">
      <c r="T488" s="3"/>
      <c r="V488" s="3"/>
      <c r="X488" s="3"/>
      <c r="Y488" s="3"/>
    </row>
    <row r="489" ht="15.75" customHeight="1">
      <c r="T489" s="3"/>
      <c r="V489" s="3"/>
      <c r="X489" s="3"/>
      <c r="Y489" s="3"/>
    </row>
    <row r="490" ht="15.75" customHeight="1">
      <c r="T490" s="3"/>
      <c r="V490" s="3"/>
      <c r="X490" s="3"/>
      <c r="Y490" s="3"/>
    </row>
    <row r="491" ht="15.75" customHeight="1">
      <c r="T491" s="3"/>
      <c r="V491" s="3"/>
      <c r="X491" s="3"/>
      <c r="Y491" s="3"/>
    </row>
    <row r="492" ht="15.75" customHeight="1">
      <c r="T492" s="3"/>
      <c r="V492" s="3"/>
      <c r="X492" s="3"/>
      <c r="Y492" s="3"/>
    </row>
    <row r="493" ht="15.75" customHeight="1">
      <c r="T493" s="3"/>
      <c r="V493" s="3"/>
      <c r="X493" s="3"/>
      <c r="Y493" s="3"/>
    </row>
    <row r="494" ht="15.75" customHeight="1">
      <c r="T494" s="3"/>
      <c r="V494" s="3"/>
      <c r="X494" s="3"/>
      <c r="Y494" s="3"/>
    </row>
    <row r="495" ht="15.75" customHeight="1">
      <c r="T495" s="3"/>
      <c r="V495" s="3"/>
      <c r="X495" s="3"/>
      <c r="Y495" s="3"/>
    </row>
    <row r="496" ht="15.75" customHeight="1">
      <c r="T496" s="3"/>
      <c r="V496" s="3"/>
      <c r="X496" s="3"/>
      <c r="Y496" s="3"/>
    </row>
    <row r="497" ht="15.75" customHeight="1">
      <c r="T497" s="3"/>
      <c r="V497" s="3"/>
      <c r="X497" s="3"/>
      <c r="Y497" s="3"/>
    </row>
    <row r="498" ht="15.75" customHeight="1">
      <c r="T498" s="3"/>
      <c r="V498" s="3"/>
      <c r="X498" s="3"/>
      <c r="Y498" s="3"/>
    </row>
    <row r="499" ht="15.75" customHeight="1">
      <c r="T499" s="3"/>
      <c r="V499" s="3"/>
      <c r="X499" s="3"/>
      <c r="Y499" s="3"/>
    </row>
    <row r="500" ht="15.75" customHeight="1">
      <c r="T500" s="3"/>
      <c r="V500" s="3"/>
      <c r="X500" s="3"/>
      <c r="Y500" s="3"/>
    </row>
    <row r="501" ht="15.75" customHeight="1">
      <c r="T501" s="3"/>
      <c r="V501" s="3"/>
      <c r="X501" s="3"/>
      <c r="Y501" s="3"/>
    </row>
    <row r="502" ht="15.75" customHeight="1">
      <c r="T502" s="3"/>
      <c r="V502" s="3"/>
      <c r="X502" s="3"/>
      <c r="Y502" s="3"/>
    </row>
    <row r="503" ht="15.75" customHeight="1">
      <c r="T503" s="3"/>
      <c r="V503" s="3"/>
      <c r="X503" s="3"/>
      <c r="Y503" s="3"/>
    </row>
    <row r="504" ht="15.75" customHeight="1">
      <c r="T504" s="3"/>
      <c r="V504" s="3"/>
      <c r="X504" s="3"/>
      <c r="Y504" s="3"/>
    </row>
    <row r="505" ht="15.75" customHeight="1">
      <c r="T505" s="3"/>
      <c r="V505" s="3"/>
      <c r="X505" s="3"/>
      <c r="Y505" s="3"/>
    </row>
    <row r="506" ht="15.75" customHeight="1">
      <c r="T506" s="3"/>
      <c r="V506" s="3"/>
      <c r="X506" s="3"/>
      <c r="Y506" s="3"/>
    </row>
    <row r="507" ht="15.75" customHeight="1">
      <c r="T507" s="3"/>
      <c r="V507" s="3"/>
      <c r="X507" s="3"/>
      <c r="Y507" s="3"/>
    </row>
    <row r="508" ht="15.75" customHeight="1">
      <c r="T508" s="3"/>
      <c r="V508" s="3"/>
      <c r="X508" s="3"/>
      <c r="Y508" s="3"/>
    </row>
    <row r="509" ht="15.75" customHeight="1">
      <c r="T509" s="3"/>
      <c r="V509" s="3"/>
      <c r="X509" s="3"/>
      <c r="Y509" s="3"/>
    </row>
    <row r="510" ht="15.75" customHeight="1">
      <c r="T510" s="3"/>
      <c r="V510" s="3"/>
      <c r="X510" s="3"/>
      <c r="Y510" s="3"/>
    </row>
    <row r="511" ht="15.75" customHeight="1">
      <c r="T511" s="3"/>
      <c r="V511" s="3"/>
      <c r="X511" s="3"/>
      <c r="Y511" s="3"/>
    </row>
    <row r="512" ht="15.75" customHeight="1">
      <c r="T512" s="3"/>
      <c r="V512" s="3"/>
      <c r="X512" s="3"/>
      <c r="Y512" s="3"/>
    </row>
    <row r="513" ht="15.75" customHeight="1">
      <c r="T513" s="3"/>
      <c r="V513" s="3"/>
      <c r="X513" s="3"/>
      <c r="Y513" s="3"/>
    </row>
    <row r="514" ht="15.75" customHeight="1">
      <c r="T514" s="3"/>
      <c r="V514" s="3"/>
      <c r="X514" s="3"/>
      <c r="Y514" s="3"/>
    </row>
    <row r="515" ht="15.75" customHeight="1">
      <c r="T515" s="3"/>
      <c r="V515" s="3"/>
      <c r="X515" s="3"/>
      <c r="Y515" s="3"/>
    </row>
    <row r="516" ht="15.75" customHeight="1">
      <c r="T516" s="3"/>
      <c r="V516" s="3"/>
      <c r="X516" s="3"/>
      <c r="Y516" s="3"/>
    </row>
    <row r="517" ht="15.75" customHeight="1">
      <c r="T517" s="3"/>
      <c r="V517" s="3"/>
      <c r="X517" s="3"/>
      <c r="Y517" s="3"/>
    </row>
    <row r="518" ht="15.75" customHeight="1">
      <c r="T518" s="3"/>
      <c r="V518" s="3"/>
      <c r="X518" s="3"/>
      <c r="Y518" s="3"/>
    </row>
    <row r="519" ht="15.75" customHeight="1">
      <c r="T519" s="3"/>
      <c r="V519" s="3"/>
      <c r="X519" s="3"/>
      <c r="Y519" s="3"/>
    </row>
    <row r="520" ht="15.75" customHeight="1">
      <c r="T520" s="3"/>
      <c r="V520" s="3"/>
      <c r="X520" s="3"/>
      <c r="Y520" s="3"/>
    </row>
    <row r="521" ht="15.75" customHeight="1">
      <c r="T521" s="3"/>
      <c r="V521" s="3"/>
      <c r="X521" s="3"/>
      <c r="Y521" s="3"/>
    </row>
    <row r="522" ht="15.75" customHeight="1">
      <c r="T522" s="3"/>
      <c r="V522" s="3"/>
      <c r="X522" s="3"/>
      <c r="Y522" s="3"/>
    </row>
    <row r="523" ht="15.75" customHeight="1">
      <c r="T523" s="3"/>
      <c r="V523" s="3"/>
      <c r="X523" s="3"/>
      <c r="Y523" s="3"/>
    </row>
    <row r="524" ht="15.75" customHeight="1">
      <c r="T524" s="3"/>
      <c r="V524" s="3"/>
      <c r="X524" s="3"/>
      <c r="Y524" s="3"/>
    </row>
    <row r="525" ht="15.75" customHeight="1">
      <c r="T525" s="3"/>
      <c r="V525" s="3"/>
      <c r="X525" s="3"/>
      <c r="Y525" s="3"/>
    </row>
    <row r="526" ht="15.75" customHeight="1">
      <c r="T526" s="3"/>
      <c r="V526" s="3"/>
      <c r="X526" s="3"/>
      <c r="Y526" s="3"/>
    </row>
    <row r="527" ht="15.75" customHeight="1">
      <c r="T527" s="3"/>
      <c r="V527" s="3"/>
      <c r="X527" s="3"/>
      <c r="Y527" s="3"/>
    </row>
    <row r="528" ht="15.75" customHeight="1">
      <c r="T528" s="3"/>
      <c r="V528" s="3"/>
      <c r="X528" s="3"/>
      <c r="Y528" s="3"/>
    </row>
    <row r="529" ht="15.75" customHeight="1">
      <c r="T529" s="3"/>
      <c r="V529" s="3"/>
      <c r="X529" s="3"/>
      <c r="Y529" s="3"/>
    </row>
    <row r="530" ht="15.75" customHeight="1">
      <c r="T530" s="3"/>
      <c r="V530" s="3"/>
      <c r="X530" s="3"/>
      <c r="Y530" s="3"/>
    </row>
    <row r="531" ht="15.75" customHeight="1">
      <c r="T531" s="3"/>
      <c r="V531" s="3"/>
      <c r="X531" s="3"/>
      <c r="Y531" s="3"/>
    </row>
    <row r="532" ht="15.75" customHeight="1">
      <c r="T532" s="3"/>
      <c r="V532" s="3"/>
      <c r="X532" s="3"/>
      <c r="Y532" s="3"/>
    </row>
    <row r="533" ht="15.75" customHeight="1">
      <c r="T533" s="3"/>
      <c r="V533" s="3"/>
      <c r="X533" s="3"/>
      <c r="Y533" s="3"/>
    </row>
    <row r="534" ht="15.75" customHeight="1">
      <c r="T534" s="3"/>
      <c r="V534" s="3"/>
      <c r="X534" s="3"/>
      <c r="Y534" s="3"/>
    </row>
    <row r="535" ht="15.75" customHeight="1">
      <c r="T535" s="3"/>
      <c r="V535" s="3"/>
      <c r="X535" s="3"/>
      <c r="Y535" s="3"/>
    </row>
    <row r="536" ht="15.75" customHeight="1">
      <c r="T536" s="3"/>
      <c r="V536" s="3"/>
      <c r="X536" s="3"/>
      <c r="Y536" s="3"/>
    </row>
    <row r="537" ht="15.75" customHeight="1">
      <c r="T537" s="3"/>
      <c r="V537" s="3"/>
      <c r="X537" s="3"/>
      <c r="Y537" s="3"/>
    </row>
    <row r="538" ht="15.75" customHeight="1">
      <c r="T538" s="3"/>
      <c r="V538" s="3"/>
      <c r="X538" s="3"/>
      <c r="Y538" s="3"/>
    </row>
    <row r="539" ht="15.75" customHeight="1">
      <c r="T539" s="3"/>
      <c r="V539" s="3"/>
      <c r="X539" s="3"/>
      <c r="Y539" s="3"/>
    </row>
    <row r="540" ht="15.75" customHeight="1">
      <c r="T540" s="3"/>
      <c r="V540" s="3"/>
      <c r="X540" s="3"/>
      <c r="Y540" s="3"/>
    </row>
    <row r="541" ht="15.75" customHeight="1">
      <c r="T541" s="3"/>
      <c r="V541" s="3"/>
      <c r="X541" s="3"/>
      <c r="Y541" s="3"/>
    </row>
    <row r="542" ht="15.75" customHeight="1">
      <c r="T542" s="3"/>
      <c r="V542" s="3"/>
      <c r="X542" s="3"/>
      <c r="Y542" s="3"/>
    </row>
    <row r="543" ht="15.75" customHeight="1">
      <c r="T543" s="3"/>
      <c r="V543" s="3"/>
      <c r="X543" s="3"/>
      <c r="Y543" s="3"/>
    </row>
    <row r="544" ht="15.75" customHeight="1">
      <c r="T544" s="3"/>
      <c r="V544" s="3"/>
      <c r="X544" s="3"/>
      <c r="Y544" s="3"/>
    </row>
    <row r="545" ht="15.75" customHeight="1">
      <c r="T545" s="3"/>
      <c r="V545" s="3"/>
      <c r="X545" s="3"/>
      <c r="Y545" s="3"/>
    </row>
    <row r="546" ht="15.75" customHeight="1">
      <c r="T546" s="3"/>
      <c r="V546" s="3"/>
      <c r="X546" s="3"/>
      <c r="Y546" s="3"/>
    </row>
    <row r="547" ht="15.75" customHeight="1">
      <c r="T547" s="3"/>
      <c r="V547" s="3"/>
      <c r="X547" s="3"/>
      <c r="Y547" s="3"/>
    </row>
    <row r="548" ht="15.75" customHeight="1">
      <c r="T548" s="3"/>
      <c r="V548" s="3"/>
      <c r="X548" s="3"/>
      <c r="Y548" s="3"/>
    </row>
    <row r="549" ht="15.75" customHeight="1">
      <c r="T549" s="3"/>
      <c r="V549" s="3"/>
      <c r="X549" s="3"/>
      <c r="Y549" s="3"/>
    </row>
    <row r="550" ht="15.75" customHeight="1">
      <c r="T550" s="3"/>
      <c r="V550" s="3"/>
      <c r="X550" s="3"/>
      <c r="Y550" s="3"/>
    </row>
    <row r="551" ht="15.75" customHeight="1">
      <c r="T551" s="3"/>
      <c r="V551" s="3"/>
      <c r="X551" s="3"/>
      <c r="Y551" s="3"/>
    </row>
    <row r="552" ht="15.75" customHeight="1">
      <c r="T552" s="3"/>
      <c r="V552" s="3"/>
      <c r="X552" s="3"/>
      <c r="Y552" s="3"/>
    </row>
    <row r="553" ht="15.75" customHeight="1">
      <c r="T553" s="3"/>
      <c r="V553" s="3"/>
      <c r="X553" s="3"/>
      <c r="Y553" s="3"/>
    </row>
    <row r="554" ht="15.75" customHeight="1">
      <c r="T554" s="3"/>
      <c r="V554" s="3"/>
      <c r="X554" s="3"/>
      <c r="Y554" s="3"/>
    </row>
    <row r="555" ht="15.75" customHeight="1">
      <c r="T555" s="3"/>
      <c r="V555" s="3"/>
      <c r="X555" s="3"/>
      <c r="Y555" s="3"/>
    </row>
    <row r="556" ht="15.75" customHeight="1">
      <c r="T556" s="3"/>
      <c r="V556" s="3"/>
      <c r="X556" s="3"/>
      <c r="Y556" s="3"/>
    </row>
    <row r="557" ht="15.75" customHeight="1">
      <c r="T557" s="3"/>
      <c r="V557" s="3"/>
      <c r="X557" s="3"/>
      <c r="Y557" s="3"/>
    </row>
    <row r="558" ht="15.75" customHeight="1">
      <c r="T558" s="3"/>
      <c r="V558" s="3"/>
      <c r="X558" s="3"/>
      <c r="Y558" s="3"/>
    </row>
    <row r="559" ht="15.75" customHeight="1">
      <c r="T559" s="3"/>
      <c r="V559" s="3"/>
      <c r="X559" s="3"/>
      <c r="Y559" s="3"/>
    </row>
    <row r="560" ht="15.75" customHeight="1">
      <c r="T560" s="3"/>
      <c r="V560" s="3"/>
      <c r="X560" s="3"/>
      <c r="Y560" s="3"/>
    </row>
    <row r="561" ht="15.75" customHeight="1">
      <c r="T561" s="3"/>
      <c r="V561" s="3"/>
      <c r="X561" s="3"/>
      <c r="Y561" s="3"/>
    </row>
    <row r="562" ht="15.75" customHeight="1">
      <c r="T562" s="3"/>
      <c r="V562" s="3"/>
      <c r="X562" s="3"/>
      <c r="Y562" s="3"/>
    </row>
    <row r="563" ht="15.75" customHeight="1">
      <c r="T563" s="3"/>
      <c r="V563" s="3"/>
      <c r="X563" s="3"/>
      <c r="Y563" s="3"/>
    </row>
    <row r="564" ht="15.75" customHeight="1">
      <c r="T564" s="3"/>
      <c r="V564" s="3"/>
      <c r="X564" s="3"/>
      <c r="Y564" s="3"/>
    </row>
    <row r="565" ht="15.75" customHeight="1">
      <c r="T565" s="3"/>
      <c r="V565" s="3"/>
      <c r="X565" s="3"/>
      <c r="Y565" s="3"/>
    </row>
    <row r="566" ht="15.75" customHeight="1">
      <c r="T566" s="3"/>
      <c r="V566" s="3"/>
      <c r="X566" s="3"/>
      <c r="Y566" s="3"/>
    </row>
    <row r="567" ht="15.75" customHeight="1">
      <c r="T567" s="3"/>
      <c r="V567" s="3"/>
      <c r="X567" s="3"/>
      <c r="Y567" s="3"/>
    </row>
    <row r="568" ht="15.75" customHeight="1">
      <c r="T568" s="3"/>
      <c r="V568" s="3"/>
      <c r="X568" s="3"/>
      <c r="Y568" s="3"/>
    </row>
    <row r="569" ht="15.75" customHeight="1">
      <c r="T569" s="3"/>
      <c r="V569" s="3"/>
      <c r="X569" s="3"/>
      <c r="Y569" s="3"/>
    </row>
    <row r="570" ht="15.75" customHeight="1">
      <c r="T570" s="3"/>
      <c r="V570" s="3"/>
      <c r="X570" s="3"/>
      <c r="Y570" s="3"/>
    </row>
    <row r="571" ht="15.75" customHeight="1">
      <c r="T571" s="3"/>
      <c r="V571" s="3"/>
      <c r="X571" s="3"/>
      <c r="Y571" s="3"/>
    </row>
    <row r="572" ht="15.75" customHeight="1">
      <c r="T572" s="3"/>
      <c r="V572" s="3"/>
      <c r="X572" s="3"/>
      <c r="Y572" s="3"/>
    </row>
    <row r="573" ht="15.75" customHeight="1">
      <c r="T573" s="3"/>
      <c r="V573" s="3"/>
      <c r="X573" s="3"/>
      <c r="Y573" s="3"/>
    </row>
    <row r="574" ht="15.75" customHeight="1">
      <c r="T574" s="3"/>
      <c r="V574" s="3"/>
      <c r="X574" s="3"/>
      <c r="Y574" s="3"/>
    </row>
    <row r="575" ht="15.75" customHeight="1">
      <c r="T575" s="3"/>
      <c r="V575" s="3"/>
      <c r="X575" s="3"/>
      <c r="Y575" s="3"/>
    </row>
    <row r="576" ht="15.75" customHeight="1">
      <c r="T576" s="3"/>
      <c r="V576" s="3"/>
      <c r="X576" s="3"/>
      <c r="Y576" s="3"/>
    </row>
    <row r="577" ht="15.75" customHeight="1">
      <c r="T577" s="3"/>
      <c r="V577" s="3"/>
      <c r="X577" s="3"/>
      <c r="Y577" s="3"/>
    </row>
    <row r="578" ht="15.75" customHeight="1">
      <c r="T578" s="3"/>
      <c r="V578" s="3"/>
      <c r="X578" s="3"/>
      <c r="Y578" s="3"/>
    </row>
    <row r="579" ht="15.75" customHeight="1">
      <c r="T579" s="3"/>
      <c r="V579" s="3"/>
      <c r="X579" s="3"/>
      <c r="Y579" s="3"/>
    </row>
    <row r="580" ht="15.75" customHeight="1">
      <c r="T580" s="3"/>
      <c r="V580" s="3"/>
      <c r="X580" s="3"/>
      <c r="Y580" s="3"/>
    </row>
    <row r="581" ht="15.75" customHeight="1">
      <c r="T581" s="3"/>
      <c r="V581" s="3"/>
      <c r="X581" s="3"/>
      <c r="Y581" s="3"/>
    </row>
    <row r="582" ht="15.75" customHeight="1">
      <c r="T582" s="3"/>
      <c r="V582" s="3"/>
      <c r="X582" s="3"/>
      <c r="Y582" s="3"/>
    </row>
    <row r="583" ht="15.75" customHeight="1">
      <c r="T583" s="3"/>
      <c r="V583" s="3"/>
      <c r="X583" s="3"/>
      <c r="Y583" s="3"/>
    </row>
    <row r="584" ht="15.75" customHeight="1">
      <c r="T584" s="3"/>
      <c r="V584" s="3"/>
      <c r="X584" s="3"/>
      <c r="Y584" s="3"/>
    </row>
    <row r="585" ht="15.75" customHeight="1">
      <c r="T585" s="3"/>
      <c r="V585" s="3"/>
      <c r="X585" s="3"/>
      <c r="Y585" s="3"/>
    </row>
    <row r="586" ht="15.75" customHeight="1">
      <c r="T586" s="3"/>
      <c r="V586" s="3"/>
      <c r="X586" s="3"/>
      <c r="Y586" s="3"/>
    </row>
    <row r="587" ht="15.75" customHeight="1">
      <c r="T587" s="3"/>
      <c r="V587" s="3"/>
      <c r="X587" s="3"/>
      <c r="Y587" s="3"/>
    </row>
    <row r="588" ht="15.75" customHeight="1">
      <c r="T588" s="3"/>
      <c r="V588" s="3"/>
      <c r="X588" s="3"/>
      <c r="Y588" s="3"/>
    </row>
    <row r="589" ht="15.75" customHeight="1">
      <c r="T589" s="3"/>
      <c r="V589" s="3"/>
      <c r="X589" s="3"/>
      <c r="Y589" s="3"/>
    </row>
    <row r="590" ht="15.75" customHeight="1">
      <c r="T590" s="3"/>
      <c r="V590" s="3"/>
      <c r="X590" s="3"/>
      <c r="Y590" s="3"/>
    </row>
    <row r="591" ht="15.75" customHeight="1">
      <c r="T591" s="3"/>
      <c r="V591" s="3"/>
      <c r="X591" s="3"/>
      <c r="Y591" s="3"/>
    </row>
    <row r="592" ht="15.75" customHeight="1">
      <c r="T592" s="3"/>
      <c r="V592" s="3"/>
      <c r="X592" s="3"/>
      <c r="Y592" s="3"/>
    </row>
    <row r="593" ht="15.75" customHeight="1">
      <c r="T593" s="3"/>
      <c r="V593" s="3"/>
      <c r="X593" s="3"/>
      <c r="Y593" s="3"/>
    </row>
    <row r="594" ht="15.75" customHeight="1">
      <c r="T594" s="3"/>
      <c r="V594" s="3"/>
      <c r="X594" s="3"/>
      <c r="Y594" s="3"/>
    </row>
    <row r="595" ht="15.75" customHeight="1">
      <c r="T595" s="3"/>
      <c r="V595" s="3"/>
      <c r="X595" s="3"/>
      <c r="Y595" s="3"/>
    </row>
    <row r="596" ht="15.75" customHeight="1">
      <c r="T596" s="3"/>
      <c r="V596" s="3"/>
      <c r="X596" s="3"/>
      <c r="Y596" s="3"/>
    </row>
    <row r="597" ht="15.75" customHeight="1">
      <c r="T597" s="3"/>
      <c r="V597" s="3"/>
      <c r="X597" s="3"/>
      <c r="Y597" s="3"/>
    </row>
    <row r="598" ht="15.75" customHeight="1">
      <c r="T598" s="3"/>
      <c r="V598" s="3"/>
      <c r="X598" s="3"/>
      <c r="Y598" s="3"/>
    </row>
    <row r="599" ht="15.75" customHeight="1">
      <c r="T599" s="3"/>
      <c r="V599" s="3"/>
      <c r="X599" s="3"/>
      <c r="Y599" s="3"/>
    </row>
    <row r="600" ht="15.75" customHeight="1">
      <c r="T600" s="3"/>
      <c r="V600" s="3"/>
      <c r="X600" s="3"/>
      <c r="Y600" s="3"/>
    </row>
    <row r="601" ht="15.75" customHeight="1">
      <c r="T601" s="3"/>
      <c r="V601" s="3"/>
      <c r="X601" s="3"/>
      <c r="Y601" s="3"/>
    </row>
    <row r="602" ht="15.75" customHeight="1">
      <c r="T602" s="3"/>
      <c r="V602" s="3"/>
      <c r="X602" s="3"/>
      <c r="Y602" s="3"/>
    </row>
    <row r="603" ht="15.75" customHeight="1">
      <c r="T603" s="3"/>
      <c r="V603" s="3"/>
      <c r="X603" s="3"/>
      <c r="Y603" s="3"/>
    </row>
    <row r="604" ht="15.75" customHeight="1">
      <c r="T604" s="3"/>
      <c r="V604" s="3"/>
      <c r="X604" s="3"/>
      <c r="Y604" s="3"/>
    </row>
    <row r="605" ht="15.75" customHeight="1">
      <c r="T605" s="3"/>
      <c r="V605" s="3"/>
      <c r="X605" s="3"/>
      <c r="Y605" s="3"/>
    </row>
    <row r="606" ht="15.75" customHeight="1">
      <c r="T606" s="3"/>
      <c r="V606" s="3"/>
      <c r="X606" s="3"/>
      <c r="Y606" s="3"/>
    </row>
    <row r="607" ht="15.75" customHeight="1">
      <c r="T607" s="3"/>
      <c r="V607" s="3"/>
      <c r="X607" s="3"/>
      <c r="Y607" s="3"/>
    </row>
    <row r="608" ht="15.75" customHeight="1">
      <c r="T608" s="3"/>
      <c r="V608" s="3"/>
      <c r="X608" s="3"/>
      <c r="Y608" s="3"/>
    </row>
    <row r="609" ht="15.75" customHeight="1">
      <c r="T609" s="3"/>
      <c r="V609" s="3"/>
      <c r="X609" s="3"/>
      <c r="Y609" s="3"/>
    </row>
    <row r="610" ht="15.75" customHeight="1">
      <c r="T610" s="3"/>
      <c r="V610" s="3"/>
      <c r="X610" s="3"/>
      <c r="Y610" s="3"/>
    </row>
    <row r="611" ht="15.75" customHeight="1">
      <c r="T611" s="3"/>
      <c r="V611" s="3"/>
      <c r="X611" s="3"/>
      <c r="Y611" s="3"/>
    </row>
    <row r="612" ht="15.75" customHeight="1">
      <c r="T612" s="3"/>
      <c r="V612" s="3"/>
      <c r="X612" s="3"/>
      <c r="Y612" s="3"/>
    </row>
    <row r="613" ht="15.75" customHeight="1">
      <c r="T613" s="3"/>
      <c r="V613" s="3"/>
      <c r="X613" s="3"/>
      <c r="Y613" s="3"/>
    </row>
    <row r="614" ht="15.75" customHeight="1">
      <c r="T614" s="3"/>
      <c r="V614" s="3"/>
      <c r="X614" s="3"/>
      <c r="Y614" s="3"/>
    </row>
    <row r="615" ht="15.75" customHeight="1">
      <c r="T615" s="3"/>
      <c r="V615" s="3"/>
      <c r="X615" s="3"/>
      <c r="Y615" s="3"/>
    </row>
    <row r="616" ht="15.75" customHeight="1">
      <c r="T616" s="3"/>
      <c r="V616" s="3"/>
      <c r="X616" s="3"/>
      <c r="Y616" s="3"/>
    </row>
    <row r="617" ht="15.75" customHeight="1">
      <c r="T617" s="3"/>
      <c r="V617" s="3"/>
      <c r="X617" s="3"/>
      <c r="Y617" s="3"/>
    </row>
    <row r="618" ht="15.75" customHeight="1">
      <c r="T618" s="3"/>
      <c r="V618" s="3"/>
      <c r="X618" s="3"/>
      <c r="Y618" s="3"/>
    </row>
    <row r="619" ht="15.75" customHeight="1">
      <c r="T619" s="3"/>
      <c r="V619" s="3"/>
      <c r="X619" s="3"/>
      <c r="Y619" s="3"/>
    </row>
    <row r="620" ht="15.75" customHeight="1">
      <c r="T620" s="3"/>
      <c r="V620" s="3"/>
      <c r="X620" s="3"/>
      <c r="Y620" s="3"/>
    </row>
    <row r="621" ht="15.75" customHeight="1">
      <c r="T621" s="3"/>
      <c r="V621" s="3"/>
      <c r="X621" s="3"/>
      <c r="Y621" s="3"/>
    </row>
    <row r="622" ht="15.75" customHeight="1">
      <c r="T622" s="3"/>
      <c r="V622" s="3"/>
      <c r="X622" s="3"/>
      <c r="Y622" s="3"/>
    </row>
    <row r="623" ht="15.75" customHeight="1">
      <c r="T623" s="3"/>
      <c r="V623" s="3"/>
      <c r="X623" s="3"/>
      <c r="Y623" s="3"/>
    </row>
    <row r="624" ht="15.75" customHeight="1">
      <c r="T624" s="3"/>
      <c r="V624" s="3"/>
      <c r="X624" s="3"/>
      <c r="Y624" s="3"/>
    </row>
    <row r="625" ht="15.75" customHeight="1">
      <c r="T625" s="3"/>
      <c r="V625" s="3"/>
      <c r="X625" s="3"/>
      <c r="Y625" s="3"/>
    </row>
    <row r="626" ht="15.75" customHeight="1">
      <c r="T626" s="3"/>
      <c r="V626" s="3"/>
      <c r="X626" s="3"/>
      <c r="Y626" s="3"/>
    </row>
    <row r="627" ht="15.75" customHeight="1">
      <c r="T627" s="3"/>
      <c r="V627" s="3"/>
      <c r="X627" s="3"/>
      <c r="Y627" s="3"/>
    </row>
    <row r="628" ht="15.75" customHeight="1">
      <c r="T628" s="3"/>
      <c r="V628" s="3"/>
      <c r="X628" s="3"/>
      <c r="Y628" s="3"/>
    </row>
    <row r="629" ht="15.75" customHeight="1">
      <c r="T629" s="3"/>
      <c r="V629" s="3"/>
      <c r="X629" s="3"/>
      <c r="Y629" s="3"/>
    </row>
    <row r="630" ht="15.75" customHeight="1">
      <c r="T630" s="3"/>
      <c r="V630" s="3"/>
      <c r="X630" s="3"/>
      <c r="Y630" s="3"/>
    </row>
    <row r="631" ht="15.75" customHeight="1">
      <c r="T631" s="3"/>
      <c r="V631" s="3"/>
      <c r="X631" s="3"/>
      <c r="Y631" s="3"/>
    </row>
    <row r="632" ht="15.75" customHeight="1">
      <c r="T632" s="3"/>
      <c r="V632" s="3"/>
      <c r="X632" s="3"/>
      <c r="Y632" s="3"/>
    </row>
    <row r="633" ht="15.75" customHeight="1">
      <c r="T633" s="3"/>
      <c r="V633" s="3"/>
      <c r="X633" s="3"/>
      <c r="Y633" s="3"/>
    </row>
    <row r="634" ht="15.75" customHeight="1">
      <c r="T634" s="3"/>
      <c r="V634" s="3"/>
      <c r="X634" s="3"/>
      <c r="Y634" s="3"/>
    </row>
    <row r="635" ht="15.75" customHeight="1">
      <c r="T635" s="3"/>
      <c r="V635" s="3"/>
      <c r="X635" s="3"/>
      <c r="Y635" s="3"/>
    </row>
    <row r="636" ht="15.75" customHeight="1">
      <c r="T636" s="3"/>
      <c r="V636" s="3"/>
      <c r="X636" s="3"/>
      <c r="Y636" s="3"/>
    </row>
    <row r="637" ht="15.75" customHeight="1">
      <c r="T637" s="3"/>
      <c r="V637" s="3"/>
      <c r="X637" s="3"/>
      <c r="Y637" s="3"/>
    </row>
    <row r="638" ht="15.75" customHeight="1">
      <c r="T638" s="3"/>
      <c r="V638" s="3"/>
      <c r="X638" s="3"/>
      <c r="Y638" s="3"/>
    </row>
    <row r="639" ht="15.75" customHeight="1">
      <c r="T639" s="3"/>
      <c r="V639" s="3"/>
      <c r="X639" s="3"/>
      <c r="Y639" s="3"/>
    </row>
    <row r="640" ht="15.75" customHeight="1">
      <c r="T640" s="3"/>
      <c r="V640" s="3"/>
      <c r="X640" s="3"/>
      <c r="Y640" s="3"/>
    </row>
    <row r="641" ht="15.75" customHeight="1">
      <c r="T641" s="3"/>
      <c r="V641" s="3"/>
      <c r="X641" s="3"/>
      <c r="Y641" s="3"/>
    </row>
    <row r="642" ht="15.75" customHeight="1">
      <c r="T642" s="3"/>
      <c r="V642" s="3"/>
      <c r="X642" s="3"/>
      <c r="Y642" s="3"/>
    </row>
    <row r="643" ht="15.75" customHeight="1">
      <c r="T643" s="3"/>
      <c r="V643" s="3"/>
      <c r="X643" s="3"/>
      <c r="Y643" s="3"/>
    </row>
    <row r="644" ht="15.75" customHeight="1">
      <c r="T644" s="3"/>
      <c r="V644" s="3"/>
      <c r="X644" s="3"/>
      <c r="Y644" s="3"/>
    </row>
    <row r="645" ht="15.75" customHeight="1">
      <c r="T645" s="3"/>
      <c r="V645" s="3"/>
      <c r="X645" s="3"/>
      <c r="Y645" s="3"/>
    </row>
    <row r="646" ht="15.75" customHeight="1">
      <c r="T646" s="3"/>
      <c r="V646" s="3"/>
      <c r="X646" s="3"/>
      <c r="Y646" s="3"/>
    </row>
    <row r="647" ht="15.75" customHeight="1">
      <c r="T647" s="3"/>
      <c r="V647" s="3"/>
      <c r="X647" s="3"/>
      <c r="Y647" s="3"/>
    </row>
    <row r="648" ht="15.75" customHeight="1">
      <c r="T648" s="3"/>
      <c r="V648" s="3"/>
      <c r="X648" s="3"/>
      <c r="Y648" s="3"/>
    </row>
    <row r="649" ht="15.75" customHeight="1">
      <c r="T649" s="3"/>
      <c r="V649" s="3"/>
      <c r="X649" s="3"/>
      <c r="Y649" s="3"/>
    </row>
    <row r="650" ht="15.75" customHeight="1">
      <c r="T650" s="3"/>
      <c r="V650" s="3"/>
      <c r="X650" s="3"/>
      <c r="Y650" s="3"/>
    </row>
    <row r="651" ht="15.75" customHeight="1">
      <c r="T651" s="3"/>
      <c r="V651" s="3"/>
      <c r="X651" s="3"/>
      <c r="Y651" s="3"/>
    </row>
    <row r="652" ht="15.75" customHeight="1">
      <c r="T652" s="3"/>
      <c r="V652" s="3"/>
      <c r="X652" s="3"/>
      <c r="Y652" s="3"/>
    </row>
    <row r="653" ht="15.75" customHeight="1">
      <c r="T653" s="3"/>
      <c r="V653" s="3"/>
      <c r="X653" s="3"/>
      <c r="Y653" s="3"/>
    </row>
    <row r="654" ht="15.75" customHeight="1">
      <c r="T654" s="3"/>
      <c r="V654" s="3"/>
      <c r="X654" s="3"/>
      <c r="Y654" s="3"/>
    </row>
    <row r="655" ht="15.75" customHeight="1">
      <c r="T655" s="3"/>
      <c r="V655" s="3"/>
      <c r="X655" s="3"/>
      <c r="Y655" s="3"/>
    </row>
    <row r="656" ht="15.75" customHeight="1">
      <c r="T656" s="3"/>
      <c r="V656" s="3"/>
      <c r="X656" s="3"/>
      <c r="Y656" s="3"/>
    </row>
    <row r="657" ht="15.75" customHeight="1">
      <c r="T657" s="3"/>
      <c r="V657" s="3"/>
      <c r="X657" s="3"/>
      <c r="Y657" s="3"/>
    </row>
    <row r="658" ht="15.75" customHeight="1">
      <c r="T658" s="3"/>
      <c r="V658" s="3"/>
      <c r="X658" s="3"/>
      <c r="Y658" s="3"/>
    </row>
    <row r="659" ht="15.75" customHeight="1">
      <c r="T659" s="3"/>
      <c r="V659" s="3"/>
      <c r="X659" s="3"/>
      <c r="Y659" s="3"/>
    </row>
    <row r="660" ht="15.75" customHeight="1">
      <c r="T660" s="3"/>
      <c r="V660" s="3"/>
      <c r="X660" s="3"/>
      <c r="Y660" s="3"/>
    </row>
    <row r="661" ht="15.75" customHeight="1">
      <c r="T661" s="3"/>
      <c r="V661" s="3"/>
      <c r="X661" s="3"/>
      <c r="Y661" s="3"/>
    </row>
    <row r="662" ht="15.75" customHeight="1">
      <c r="T662" s="3"/>
      <c r="V662" s="3"/>
      <c r="X662" s="3"/>
      <c r="Y662" s="3"/>
    </row>
    <row r="663" ht="15.75" customHeight="1">
      <c r="T663" s="3"/>
      <c r="V663" s="3"/>
      <c r="X663" s="3"/>
      <c r="Y663" s="3"/>
    </row>
    <row r="664" ht="15.75" customHeight="1">
      <c r="T664" s="3"/>
      <c r="V664" s="3"/>
      <c r="X664" s="3"/>
      <c r="Y664" s="3"/>
    </row>
    <row r="665" ht="15.75" customHeight="1">
      <c r="T665" s="3"/>
      <c r="V665" s="3"/>
      <c r="X665" s="3"/>
      <c r="Y665" s="3"/>
    </row>
    <row r="666" ht="15.75" customHeight="1">
      <c r="T666" s="3"/>
      <c r="V666" s="3"/>
      <c r="X666" s="3"/>
      <c r="Y666" s="3"/>
    </row>
    <row r="667" ht="15.75" customHeight="1">
      <c r="T667" s="3"/>
      <c r="V667" s="3"/>
      <c r="X667" s="3"/>
      <c r="Y667" s="3"/>
    </row>
    <row r="668" ht="15.75" customHeight="1">
      <c r="T668" s="3"/>
      <c r="V668" s="3"/>
      <c r="X668" s="3"/>
      <c r="Y668" s="3"/>
    </row>
    <row r="669" ht="15.75" customHeight="1">
      <c r="T669" s="3"/>
      <c r="V669" s="3"/>
      <c r="X669" s="3"/>
      <c r="Y669" s="3"/>
    </row>
    <row r="670" ht="15.75" customHeight="1">
      <c r="T670" s="3"/>
      <c r="V670" s="3"/>
      <c r="X670" s="3"/>
      <c r="Y670" s="3"/>
    </row>
    <row r="671" ht="15.75" customHeight="1">
      <c r="T671" s="3"/>
      <c r="V671" s="3"/>
      <c r="X671" s="3"/>
      <c r="Y671" s="3"/>
    </row>
    <row r="672" ht="15.75" customHeight="1">
      <c r="T672" s="3"/>
      <c r="V672" s="3"/>
      <c r="X672" s="3"/>
      <c r="Y672" s="3"/>
    </row>
    <row r="673" ht="15.75" customHeight="1">
      <c r="T673" s="3"/>
      <c r="V673" s="3"/>
      <c r="X673" s="3"/>
      <c r="Y673" s="3"/>
    </row>
    <row r="674" ht="15.75" customHeight="1">
      <c r="T674" s="3"/>
      <c r="V674" s="3"/>
      <c r="X674" s="3"/>
      <c r="Y674" s="3"/>
    </row>
    <row r="675" ht="15.75" customHeight="1">
      <c r="T675" s="3"/>
      <c r="V675" s="3"/>
      <c r="X675" s="3"/>
      <c r="Y675" s="3"/>
    </row>
    <row r="676" ht="15.75" customHeight="1">
      <c r="T676" s="3"/>
      <c r="V676" s="3"/>
      <c r="X676" s="3"/>
      <c r="Y676" s="3"/>
    </row>
    <row r="677" ht="15.75" customHeight="1">
      <c r="T677" s="3"/>
      <c r="V677" s="3"/>
      <c r="X677" s="3"/>
      <c r="Y677" s="3"/>
    </row>
    <row r="678" ht="15.75" customHeight="1">
      <c r="T678" s="3"/>
      <c r="V678" s="3"/>
      <c r="X678" s="3"/>
      <c r="Y678" s="3"/>
    </row>
    <row r="679" ht="15.75" customHeight="1">
      <c r="T679" s="3"/>
      <c r="V679" s="3"/>
      <c r="X679" s="3"/>
      <c r="Y679" s="3"/>
    </row>
    <row r="680" ht="15.75" customHeight="1">
      <c r="T680" s="3"/>
      <c r="V680" s="3"/>
      <c r="X680" s="3"/>
      <c r="Y680" s="3"/>
    </row>
    <row r="681" ht="15.75" customHeight="1">
      <c r="T681" s="3"/>
      <c r="V681" s="3"/>
      <c r="X681" s="3"/>
      <c r="Y681" s="3"/>
    </row>
    <row r="682" ht="15.75" customHeight="1">
      <c r="T682" s="3"/>
      <c r="V682" s="3"/>
      <c r="X682" s="3"/>
      <c r="Y682" s="3"/>
    </row>
    <row r="683" ht="15.75" customHeight="1">
      <c r="T683" s="3"/>
      <c r="V683" s="3"/>
      <c r="X683" s="3"/>
      <c r="Y683" s="3"/>
    </row>
    <row r="684" ht="15.75" customHeight="1">
      <c r="T684" s="3"/>
      <c r="V684" s="3"/>
      <c r="X684" s="3"/>
      <c r="Y684" s="3"/>
    </row>
    <row r="685" ht="15.75" customHeight="1">
      <c r="T685" s="3"/>
      <c r="V685" s="3"/>
      <c r="X685" s="3"/>
      <c r="Y685" s="3"/>
    </row>
    <row r="686" ht="15.75" customHeight="1">
      <c r="T686" s="3"/>
      <c r="V686" s="3"/>
      <c r="X686" s="3"/>
      <c r="Y686" s="3"/>
    </row>
    <row r="687" ht="15.75" customHeight="1">
      <c r="T687" s="3"/>
      <c r="V687" s="3"/>
      <c r="X687" s="3"/>
      <c r="Y687" s="3"/>
    </row>
    <row r="688" ht="15.75" customHeight="1">
      <c r="T688" s="3"/>
      <c r="V688" s="3"/>
      <c r="X688" s="3"/>
      <c r="Y688" s="3"/>
    </row>
    <row r="689" ht="15.75" customHeight="1">
      <c r="T689" s="3"/>
      <c r="V689" s="3"/>
      <c r="X689" s="3"/>
      <c r="Y689" s="3"/>
    </row>
    <row r="690" ht="15.75" customHeight="1">
      <c r="T690" s="3"/>
      <c r="V690" s="3"/>
      <c r="X690" s="3"/>
      <c r="Y690" s="3"/>
    </row>
    <row r="691" ht="15.75" customHeight="1">
      <c r="T691" s="3"/>
      <c r="V691" s="3"/>
      <c r="X691" s="3"/>
      <c r="Y691" s="3"/>
    </row>
    <row r="692" ht="15.75" customHeight="1">
      <c r="T692" s="3"/>
      <c r="V692" s="3"/>
      <c r="X692" s="3"/>
      <c r="Y692" s="3"/>
    </row>
    <row r="693" ht="15.75" customHeight="1">
      <c r="T693" s="3"/>
      <c r="V693" s="3"/>
      <c r="X693" s="3"/>
      <c r="Y693" s="3"/>
    </row>
    <row r="694" ht="15.75" customHeight="1">
      <c r="T694" s="3"/>
      <c r="V694" s="3"/>
      <c r="X694" s="3"/>
      <c r="Y694" s="3"/>
    </row>
    <row r="695" ht="15.75" customHeight="1">
      <c r="T695" s="3"/>
      <c r="V695" s="3"/>
      <c r="X695" s="3"/>
      <c r="Y695" s="3"/>
    </row>
    <row r="696" ht="15.75" customHeight="1">
      <c r="T696" s="3"/>
      <c r="V696" s="3"/>
      <c r="X696" s="3"/>
      <c r="Y696" s="3"/>
    </row>
    <row r="697" ht="15.75" customHeight="1">
      <c r="T697" s="3"/>
      <c r="V697" s="3"/>
      <c r="X697" s="3"/>
      <c r="Y697" s="3"/>
    </row>
    <row r="698" ht="15.75" customHeight="1">
      <c r="T698" s="3"/>
      <c r="V698" s="3"/>
      <c r="X698" s="3"/>
      <c r="Y698" s="3"/>
    </row>
    <row r="699" ht="15.75" customHeight="1">
      <c r="T699" s="3"/>
      <c r="V699" s="3"/>
      <c r="X699" s="3"/>
      <c r="Y699" s="3"/>
    </row>
    <row r="700" ht="15.75" customHeight="1">
      <c r="T700" s="3"/>
      <c r="V700" s="3"/>
      <c r="X700" s="3"/>
      <c r="Y700" s="3"/>
    </row>
    <row r="701" ht="15.75" customHeight="1">
      <c r="T701" s="3"/>
      <c r="V701" s="3"/>
      <c r="X701" s="3"/>
      <c r="Y701" s="3"/>
    </row>
    <row r="702" ht="15.75" customHeight="1">
      <c r="T702" s="3"/>
      <c r="V702" s="3"/>
      <c r="X702" s="3"/>
      <c r="Y702" s="3"/>
    </row>
    <row r="703" ht="15.75" customHeight="1">
      <c r="T703" s="3"/>
      <c r="V703" s="3"/>
      <c r="X703" s="3"/>
      <c r="Y703" s="3"/>
    </row>
    <row r="704" ht="15.75" customHeight="1">
      <c r="T704" s="3"/>
      <c r="V704" s="3"/>
      <c r="X704" s="3"/>
      <c r="Y704" s="3"/>
    </row>
    <row r="705" ht="15.75" customHeight="1">
      <c r="T705" s="3"/>
      <c r="V705" s="3"/>
      <c r="X705" s="3"/>
      <c r="Y705" s="3"/>
    </row>
    <row r="706" ht="15.75" customHeight="1">
      <c r="T706" s="3"/>
      <c r="V706" s="3"/>
      <c r="X706" s="3"/>
      <c r="Y706" s="3"/>
    </row>
    <row r="707" ht="15.75" customHeight="1">
      <c r="T707" s="3"/>
      <c r="V707" s="3"/>
      <c r="X707" s="3"/>
      <c r="Y707" s="3"/>
    </row>
    <row r="708" ht="15.75" customHeight="1">
      <c r="T708" s="3"/>
      <c r="V708" s="3"/>
      <c r="X708" s="3"/>
      <c r="Y708" s="3"/>
    </row>
    <row r="709" ht="15.75" customHeight="1">
      <c r="T709" s="3"/>
      <c r="V709" s="3"/>
      <c r="X709" s="3"/>
      <c r="Y709" s="3"/>
    </row>
    <row r="710" ht="15.75" customHeight="1">
      <c r="T710" s="3"/>
      <c r="V710" s="3"/>
      <c r="X710" s="3"/>
      <c r="Y710" s="3"/>
    </row>
    <row r="711" ht="15.75" customHeight="1">
      <c r="T711" s="3"/>
      <c r="V711" s="3"/>
      <c r="X711" s="3"/>
      <c r="Y711" s="3"/>
    </row>
    <row r="712" ht="15.75" customHeight="1">
      <c r="T712" s="3"/>
      <c r="V712" s="3"/>
      <c r="X712" s="3"/>
      <c r="Y712" s="3"/>
    </row>
    <row r="713" ht="15.75" customHeight="1">
      <c r="T713" s="3"/>
      <c r="V713" s="3"/>
      <c r="X713" s="3"/>
      <c r="Y713" s="3"/>
    </row>
    <row r="714" ht="15.75" customHeight="1">
      <c r="T714" s="3"/>
      <c r="V714" s="3"/>
      <c r="X714" s="3"/>
      <c r="Y714" s="3"/>
    </row>
    <row r="715" ht="15.75" customHeight="1">
      <c r="T715" s="3"/>
      <c r="V715" s="3"/>
      <c r="X715" s="3"/>
      <c r="Y715" s="3"/>
    </row>
    <row r="716" ht="15.75" customHeight="1">
      <c r="T716" s="3"/>
      <c r="V716" s="3"/>
      <c r="X716" s="3"/>
      <c r="Y716" s="3"/>
    </row>
    <row r="717" ht="15.75" customHeight="1">
      <c r="T717" s="3"/>
      <c r="V717" s="3"/>
      <c r="X717" s="3"/>
      <c r="Y717" s="3"/>
    </row>
    <row r="718" ht="15.75" customHeight="1">
      <c r="T718" s="3"/>
      <c r="V718" s="3"/>
      <c r="X718" s="3"/>
      <c r="Y718" s="3"/>
    </row>
    <row r="719" ht="15.75" customHeight="1">
      <c r="T719" s="3"/>
      <c r="V719" s="3"/>
      <c r="X719" s="3"/>
      <c r="Y719" s="3"/>
    </row>
    <row r="720" ht="15.75" customHeight="1">
      <c r="T720" s="3"/>
      <c r="V720" s="3"/>
      <c r="X720" s="3"/>
      <c r="Y720" s="3"/>
    </row>
    <row r="721" ht="15.75" customHeight="1">
      <c r="T721" s="3"/>
      <c r="V721" s="3"/>
      <c r="X721" s="3"/>
      <c r="Y721" s="3"/>
    </row>
    <row r="722" ht="15.75" customHeight="1">
      <c r="T722" s="3"/>
      <c r="V722" s="3"/>
      <c r="X722" s="3"/>
      <c r="Y722" s="3"/>
    </row>
    <row r="723" ht="15.75" customHeight="1">
      <c r="T723" s="3"/>
      <c r="V723" s="3"/>
      <c r="X723" s="3"/>
      <c r="Y723" s="3"/>
    </row>
    <row r="724" ht="15.75" customHeight="1">
      <c r="T724" s="3"/>
      <c r="V724" s="3"/>
      <c r="X724" s="3"/>
      <c r="Y724" s="3"/>
    </row>
    <row r="725" ht="15.75" customHeight="1">
      <c r="T725" s="3"/>
      <c r="V725" s="3"/>
      <c r="X725" s="3"/>
      <c r="Y725" s="3"/>
    </row>
    <row r="726" ht="15.75" customHeight="1">
      <c r="T726" s="3"/>
      <c r="V726" s="3"/>
      <c r="X726" s="3"/>
      <c r="Y726" s="3"/>
    </row>
    <row r="727" ht="15.75" customHeight="1">
      <c r="T727" s="3"/>
      <c r="V727" s="3"/>
      <c r="X727" s="3"/>
      <c r="Y727" s="3"/>
    </row>
    <row r="728" ht="15.75" customHeight="1">
      <c r="T728" s="3"/>
      <c r="V728" s="3"/>
      <c r="X728" s="3"/>
      <c r="Y728" s="3"/>
    </row>
    <row r="729" ht="15.75" customHeight="1">
      <c r="T729" s="3"/>
      <c r="V729" s="3"/>
      <c r="X729" s="3"/>
      <c r="Y729" s="3"/>
    </row>
    <row r="730" ht="15.75" customHeight="1">
      <c r="T730" s="3"/>
      <c r="V730" s="3"/>
      <c r="X730" s="3"/>
      <c r="Y730" s="3"/>
    </row>
    <row r="731" ht="15.75" customHeight="1">
      <c r="T731" s="3"/>
      <c r="V731" s="3"/>
      <c r="X731" s="3"/>
      <c r="Y731" s="3"/>
    </row>
    <row r="732" ht="15.75" customHeight="1">
      <c r="T732" s="3"/>
      <c r="V732" s="3"/>
      <c r="X732" s="3"/>
      <c r="Y732" s="3"/>
    </row>
    <row r="733" ht="15.75" customHeight="1">
      <c r="T733" s="3"/>
      <c r="V733" s="3"/>
      <c r="X733" s="3"/>
      <c r="Y733" s="3"/>
    </row>
    <row r="734" ht="15.75" customHeight="1">
      <c r="T734" s="3"/>
      <c r="V734" s="3"/>
      <c r="X734" s="3"/>
      <c r="Y734" s="3"/>
    </row>
    <row r="735" ht="15.75" customHeight="1">
      <c r="T735" s="3"/>
      <c r="V735" s="3"/>
      <c r="X735" s="3"/>
      <c r="Y735" s="3"/>
    </row>
    <row r="736" ht="15.75" customHeight="1">
      <c r="T736" s="3"/>
      <c r="V736" s="3"/>
      <c r="X736" s="3"/>
      <c r="Y736" s="3"/>
    </row>
    <row r="737" ht="15.75" customHeight="1">
      <c r="T737" s="3"/>
      <c r="V737" s="3"/>
      <c r="X737" s="3"/>
      <c r="Y737" s="3"/>
    </row>
    <row r="738" ht="15.75" customHeight="1">
      <c r="T738" s="3"/>
      <c r="V738" s="3"/>
      <c r="X738" s="3"/>
      <c r="Y738" s="3"/>
    </row>
    <row r="739" ht="15.75" customHeight="1">
      <c r="T739" s="3"/>
      <c r="V739" s="3"/>
      <c r="X739" s="3"/>
      <c r="Y739" s="3"/>
    </row>
    <row r="740" ht="15.75" customHeight="1">
      <c r="T740" s="3"/>
      <c r="V740" s="3"/>
      <c r="X740" s="3"/>
      <c r="Y740" s="3"/>
    </row>
    <row r="741" ht="15.75" customHeight="1">
      <c r="T741" s="3"/>
      <c r="V741" s="3"/>
      <c r="X741" s="3"/>
      <c r="Y741" s="3"/>
    </row>
    <row r="742" ht="15.75" customHeight="1">
      <c r="T742" s="3"/>
      <c r="V742" s="3"/>
      <c r="X742" s="3"/>
      <c r="Y742" s="3"/>
    </row>
    <row r="743" ht="15.75" customHeight="1">
      <c r="T743" s="3"/>
      <c r="V743" s="3"/>
      <c r="X743" s="3"/>
      <c r="Y743" s="3"/>
    </row>
    <row r="744" ht="15.75" customHeight="1">
      <c r="T744" s="3"/>
      <c r="V744" s="3"/>
      <c r="X744" s="3"/>
      <c r="Y744" s="3"/>
    </row>
    <row r="745" ht="15.75" customHeight="1">
      <c r="T745" s="3"/>
      <c r="V745" s="3"/>
      <c r="X745" s="3"/>
      <c r="Y745" s="3"/>
    </row>
    <row r="746" ht="15.75" customHeight="1">
      <c r="T746" s="3"/>
      <c r="V746" s="3"/>
      <c r="X746" s="3"/>
      <c r="Y746" s="3"/>
    </row>
    <row r="747" ht="15.75" customHeight="1">
      <c r="T747" s="3"/>
      <c r="V747" s="3"/>
      <c r="X747" s="3"/>
      <c r="Y747" s="3"/>
    </row>
    <row r="748" ht="15.75" customHeight="1">
      <c r="T748" s="3"/>
      <c r="V748" s="3"/>
      <c r="X748" s="3"/>
      <c r="Y748" s="3"/>
    </row>
    <row r="749" ht="15.75" customHeight="1">
      <c r="T749" s="3"/>
      <c r="V749" s="3"/>
      <c r="X749" s="3"/>
      <c r="Y749" s="3"/>
    </row>
    <row r="750" ht="15.75" customHeight="1">
      <c r="T750" s="3"/>
      <c r="V750" s="3"/>
      <c r="X750" s="3"/>
      <c r="Y750" s="3"/>
    </row>
    <row r="751" ht="15.75" customHeight="1">
      <c r="T751" s="3"/>
      <c r="V751" s="3"/>
      <c r="X751" s="3"/>
      <c r="Y751" s="3"/>
    </row>
    <row r="752" ht="15.75" customHeight="1">
      <c r="T752" s="3"/>
      <c r="V752" s="3"/>
      <c r="X752" s="3"/>
      <c r="Y752" s="3"/>
    </row>
    <row r="753" ht="15.75" customHeight="1">
      <c r="T753" s="3"/>
      <c r="V753" s="3"/>
      <c r="X753" s="3"/>
      <c r="Y753" s="3"/>
    </row>
    <row r="754" ht="15.75" customHeight="1">
      <c r="T754" s="3"/>
      <c r="V754" s="3"/>
      <c r="X754" s="3"/>
      <c r="Y754" s="3"/>
    </row>
    <row r="755" ht="15.75" customHeight="1">
      <c r="T755" s="3"/>
      <c r="V755" s="3"/>
      <c r="X755" s="3"/>
      <c r="Y755" s="3"/>
    </row>
    <row r="756" ht="15.75" customHeight="1">
      <c r="T756" s="3"/>
      <c r="V756" s="3"/>
      <c r="X756" s="3"/>
      <c r="Y756" s="3"/>
    </row>
    <row r="757" ht="15.75" customHeight="1">
      <c r="T757" s="3"/>
      <c r="V757" s="3"/>
      <c r="X757" s="3"/>
      <c r="Y757" s="3"/>
    </row>
    <row r="758" ht="15.75" customHeight="1">
      <c r="T758" s="3"/>
      <c r="V758" s="3"/>
      <c r="X758" s="3"/>
      <c r="Y758" s="3"/>
    </row>
    <row r="759" ht="15.75" customHeight="1">
      <c r="T759" s="3"/>
      <c r="V759" s="3"/>
      <c r="X759" s="3"/>
      <c r="Y759" s="3"/>
    </row>
    <row r="760" ht="15.75" customHeight="1">
      <c r="T760" s="3"/>
      <c r="V760" s="3"/>
      <c r="X760" s="3"/>
      <c r="Y760" s="3"/>
    </row>
    <row r="761" ht="15.75" customHeight="1">
      <c r="T761" s="3"/>
      <c r="V761" s="3"/>
      <c r="X761" s="3"/>
      <c r="Y761" s="3"/>
    </row>
    <row r="762" ht="15.75" customHeight="1">
      <c r="T762" s="3"/>
      <c r="V762" s="3"/>
      <c r="X762" s="3"/>
      <c r="Y762" s="3"/>
    </row>
    <row r="763" ht="15.75" customHeight="1">
      <c r="T763" s="3"/>
      <c r="V763" s="3"/>
      <c r="X763" s="3"/>
      <c r="Y763" s="3"/>
    </row>
    <row r="764" ht="15.75" customHeight="1">
      <c r="T764" s="3"/>
      <c r="V764" s="3"/>
      <c r="X764" s="3"/>
      <c r="Y764" s="3"/>
    </row>
    <row r="765" ht="15.75" customHeight="1">
      <c r="T765" s="3"/>
      <c r="V765" s="3"/>
      <c r="X765" s="3"/>
      <c r="Y765" s="3"/>
    </row>
    <row r="766" ht="15.75" customHeight="1">
      <c r="T766" s="3"/>
      <c r="V766" s="3"/>
      <c r="X766" s="3"/>
      <c r="Y766" s="3"/>
    </row>
    <row r="767" ht="15.75" customHeight="1">
      <c r="T767" s="3"/>
      <c r="V767" s="3"/>
      <c r="X767" s="3"/>
      <c r="Y767" s="3"/>
    </row>
    <row r="768" ht="15.75" customHeight="1">
      <c r="T768" s="3"/>
      <c r="V768" s="3"/>
      <c r="X768" s="3"/>
      <c r="Y768" s="3"/>
    </row>
    <row r="769" ht="15.75" customHeight="1">
      <c r="T769" s="3"/>
      <c r="V769" s="3"/>
      <c r="X769" s="3"/>
      <c r="Y769" s="3"/>
    </row>
    <row r="770" ht="15.75" customHeight="1">
      <c r="T770" s="3"/>
      <c r="V770" s="3"/>
      <c r="X770" s="3"/>
      <c r="Y770" s="3"/>
    </row>
    <row r="771" ht="15.75" customHeight="1">
      <c r="T771" s="3"/>
      <c r="V771" s="3"/>
      <c r="X771" s="3"/>
      <c r="Y771" s="3"/>
    </row>
    <row r="772" ht="15.75" customHeight="1">
      <c r="T772" s="3"/>
      <c r="V772" s="3"/>
      <c r="X772" s="3"/>
      <c r="Y772" s="3"/>
    </row>
    <row r="773" ht="15.75" customHeight="1">
      <c r="T773" s="3"/>
      <c r="V773" s="3"/>
      <c r="X773" s="3"/>
      <c r="Y773" s="3"/>
    </row>
    <row r="774" ht="15.75" customHeight="1">
      <c r="T774" s="3"/>
      <c r="V774" s="3"/>
      <c r="X774" s="3"/>
      <c r="Y774" s="3"/>
    </row>
    <row r="775" ht="15.75" customHeight="1">
      <c r="T775" s="3"/>
      <c r="V775" s="3"/>
      <c r="X775" s="3"/>
      <c r="Y775" s="3"/>
    </row>
    <row r="776" ht="15.75" customHeight="1">
      <c r="T776" s="3"/>
      <c r="V776" s="3"/>
      <c r="X776" s="3"/>
      <c r="Y776" s="3"/>
    </row>
    <row r="777" ht="15.75" customHeight="1">
      <c r="T777" s="3"/>
      <c r="V777" s="3"/>
      <c r="X777" s="3"/>
      <c r="Y777" s="3"/>
    </row>
    <row r="778" ht="15.75" customHeight="1">
      <c r="T778" s="3"/>
      <c r="V778" s="3"/>
      <c r="X778" s="3"/>
      <c r="Y778" s="3"/>
    </row>
    <row r="779" ht="15.75" customHeight="1">
      <c r="T779" s="3"/>
      <c r="V779" s="3"/>
      <c r="X779" s="3"/>
      <c r="Y779" s="3"/>
    </row>
    <row r="780" ht="15.75" customHeight="1">
      <c r="T780" s="3"/>
      <c r="V780" s="3"/>
      <c r="X780" s="3"/>
      <c r="Y780" s="3"/>
    </row>
    <row r="781" ht="15.75" customHeight="1">
      <c r="T781" s="3"/>
      <c r="V781" s="3"/>
      <c r="X781" s="3"/>
      <c r="Y781" s="3"/>
    </row>
    <row r="782" ht="15.75" customHeight="1">
      <c r="T782" s="3"/>
      <c r="V782" s="3"/>
      <c r="X782" s="3"/>
      <c r="Y782" s="3"/>
    </row>
    <row r="783" ht="15.75" customHeight="1">
      <c r="T783" s="3"/>
      <c r="V783" s="3"/>
      <c r="X783" s="3"/>
      <c r="Y783" s="3"/>
    </row>
    <row r="784" ht="15.75" customHeight="1">
      <c r="T784" s="3"/>
      <c r="V784" s="3"/>
      <c r="X784" s="3"/>
      <c r="Y784" s="3"/>
    </row>
    <row r="785" ht="15.75" customHeight="1">
      <c r="T785" s="3"/>
      <c r="V785" s="3"/>
      <c r="X785" s="3"/>
      <c r="Y785" s="3"/>
    </row>
    <row r="786" ht="15.75" customHeight="1">
      <c r="T786" s="3"/>
      <c r="V786" s="3"/>
      <c r="X786" s="3"/>
      <c r="Y786" s="3"/>
    </row>
    <row r="787" ht="15.75" customHeight="1">
      <c r="T787" s="3"/>
      <c r="V787" s="3"/>
      <c r="X787" s="3"/>
      <c r="Y787" s="3"/>
    </row>
    <row r="788" ht="15.75" customHeight="1">
      <c r="T788" s="3"/>
      <c r="V788" s="3"/>
      <c r="X788" s="3"/>
      <c r="Y788" s="3"/>
    </row>
    <row r="789" ht="15.75" customHeight="1">
      <c r="T789" s="3"/>
      <c r="V789" s="3"/>
      <c r="X789" s="3"/>
      <c r="Y789" s="3"/>
    </row>
    <row r="790" ht="15.75" customHeight="1">
      <c r="T790" s="3"/>
      <c r="V790" s="3"/>
      <c r="X790" s="3"/>
      <c r="Y790" s="3"/>
    </row>
    <row r="791" ht="15.75" customHeight="1">
      <c r="T791" s="3"/>
      <c r="V791" s="3"/>
      <c r="X791" s="3"/>
      <c r="Y791" s="3"/>
    </row>
    <row r="792" ht="15.75" customHeight="1">
      <c r="T792" s="3"/>
      <c r="V792" s="3"/>
      <c r="X792" s="3"/>
      <c r="Y792" s="3"/>
    </row>
    <row r="793" ht="15.75" customHeight="1">
      <c r="T793" s="3"/>
      <c r="V793" s="3"/>
      <c r="X793" s="3"/>
      <c r="Y793" s="3"/>
    </row>
    <row r="794" ht="15.75" customHeight="1">
      <c r="T794" s="3"/>
      <c r="V794" s="3"/>
      <c r="X794" s="3"/>
      <c r="Y794" s="3"/>
    </row>
    <row r="795" ht="15.75" customHeight="1">
      <c r="T795" s="3"/>
      <c r="V795" s="3"/>
      <c r="X795" s="3"/>
      <c r="Y795" s="3"/>
    </row>
    <row r="796" ht="15.75" customHeight="1">
      <c r="T796" s="3"/>
      <c r="V796" s="3"/>
      <c r="X796" s="3"/>
      <c r="Y796" s="3"/>
    </row>
    <row r="797" ht="15.75" customHeight="1">
      <c r="T797" s="3"/>
      <c r="V797" s="3"/>
      <c r="X797" s="3"/>
      <c r="Y797" s="3"/>
    </row>
    <row r="798" ht="15.75" customHeight="1">
      <c r="T798" s="3"/>
      <c r="V798" s="3"/>
      <c r="X798" s="3"/>
      <c r="Y798" s="3"/>
    </row>
    <row r="799" ht="15.75" customHeight="1">
      <c r="T799" s="3"/>
      <c r="V799" s="3"/>
      <c r="X799" s="3"/>
      <c r="Y799" s="3"/>
    </row>
    <row r="800" ht="15.75" customHeight="1">
      <c r="T800" s="3"/>
      <c r="V800" s="3"/>
      <c r="X800" s="3"/>
      <c r="Y800" s="3"/>
    </row>
    <row r="801" ht="15.75" customHeight="1">
      <c r="T801" s="3"/>
      <c r="V801" s="3"/>
      <c r="X801" s="3"/>
      <c r="Y801" s="3"/>
    </row>
    <row r="802" ht="15.75" customHeight="1">
      <c r="T802" s="3"/>
      <c r="V802" s="3"/>
      <c r="X802" s="3"/>
      <c r="Y802" s="3"/>
    </row>
    <row r="803" ht="15.75" customHeight="1">
      <c r="T803" s="3"/>
      <c r="V803" s="3"/>
      <c r="X803" s="3"/>
      <c r="Y803" s="3"/>
    </row>
    <row r="804" ht="15.75" customHeight="1">
      <c r="T804" s="3"/>
      <c r="V804" s="3"/>
      <c r="X804" s="3"/>
      <c r="Y804" s="3"/>
    </row>
    <row r="805" ht="15.75" customHeight="1">
      <c r="T805" s="3"/>
      <c r="V805" s="3"/>
      <c r="X805" s="3"/>
      <c r="Y805" s="3"/>
    </row>
    <row r="806" ht="15.75" customHeight="1">
      <c r="T806" s="3"/>
      <c r="V806" s="3"/>
      <c r="X806" s="3"/>
      <c r="Y806" s="3"/>
    </row>
    <row r="807" ht="15.75" customHeight="1">
      <c r="T807" s="3"/>
      <c r="V807" s="3"/>
      <c r="X807" s="3"/>
      <c r="Y807" s="3"/>
    </row>
    <row r="808" ht="15.75" customHeight="1">
      <c r="T808" s="3"/>
      <c r="V808" s="3"/>
      <c r="X808" s="3"/>
      <c r="Y808" s="3"/>
    </row>
    <row r="809" ht="15.75" customHeight="1">
      <c r="T809" s="3"/>
      <c r="V809" s="3"/>
      <c r="X809" s="3"/>
      <c r="Y809" s="3"/>
    </row>
    <row r="810" ht="15.75" customHeight="1">
      <c r="T810" s="3"/>
      <c r="V810" s="3"/>
      <c r="X810" s="3"/>
      <c r="Y810" s="3"/>
    </row>
    <row r="811" ht="15.75" customHeight="1">
      <c r="T811" s="3"/>
      <c r="V811" s="3"/>
      <c r="X811" s="3"/>
      <c r="Y811" s="3"/>
    </row>
    <row r="812" ht="15.75" customHeight="1">
      <c r="T812" s="3"/>
      <c r="V812" s="3"/>
      <c r="X812" s="3"/>
      <c r="Y812" s="3"/>
    </row>
    <row r="813" ht="15.75" customHeight="1">
      <c r="T813" s="3"/>
      <c r="V813" s="3"/>
      <c r="X813" s="3"/>
      <c r="Y813" s="3"/>
    </row>
    <row r="814" ht="15.75" customHeight="1">
      <c r="T814" s="3"/>
      <c r="V814" s="3"/>
      <c r="X814" s="3"/>
      <c r="Y814" s="3"/>
    </row>
    <row r="815" ht="15.75" customHeight="1">
      <c r="T815" s="3"/>
      <c r="V815" s="3"/>
      <c r="X815" s="3"/>
      <c r="Y815" s="3"/>
    </row>
    <row r="816" ht="15.75" customHeight="1">
      <c r="T816" s="3"/>
      <c r="V816" s="3"/>
      <c r="X816" s="3"/>
      <c r="Y816" s="3"/>
    </row>
    <row r="817" ht="15.75" customHeight="1">
      <c r="T817" s="3"/>
      <c r="V817" s="3"/>
      <c r="X817" s="3"/>
      <c r="Y817" s="3"/>
    </row>
    <row r="818" ht="15.75" customHeight="1">
      <c r="T818" s="3"/>
      <c r="V818" s="3"/>
      <c r="X818" s="3"/>
      <c r="Y818" s="3"/>
    </row>
    <row r="819" ht="15.75" customHeight="1">
      <c r="T819" s="3"/>
      <c r="V819" s="3"/>
      <c r="X819" s="3"/>
      <c r="Y819" s="3"/>
    </row>
    <row r="820" ht="15.75" customHeight="1">
      <c r="T820" s="3"/>
      <c r="V820" s="3"/>
      <c r="X820" s="3"/>
      <c r="Y820" s="3"/>
    </row>
    <row r="821" ht="15.75" customHeight="1">
      <c r="T821" s="3"/>
      <c r="V821" s="3"/>
      <c r="X821" s="3"/>
      <c r="Y821" s="3"/>
    </row>
    <row r="822" ht="15.75" customHeight="1">
      <c r="T822" s="3"/>
      <c r="V822" s="3"/>
      <c r="X822" s="3"/>
      <c r="Y822" s="3"/>
    </row>
    <row r="823" ht="15.75" customHeight="1">
      <c r="T823" s="3"/>
      <c r="V823" s="3"/>
      <c r="X823" s="3"/>
      <c r="Y823" s="3"/>
    </row>
    <row r="824" ht="15.75" customHeight="1">
      <c r="T824" s="3"/>
      <c r="V824" s="3"/>
      <c r="X824" s="3"/>
      <c r="Y824" s="3"/>
    </row>
    <row r="825" ht="15.75" customHeight="1">
      <c r="T825" s="3"/>
      <c r="V825" s="3"/>
      <c r="X825" s="3"/>
      <c r="Y825" s="3"/>
    </row>
    <row r="826" ht="15.75" customHeight="1">
      <c r="T826" s="3"/>
      <c r="V826" s="3"/>
      <c r="X826" s="3"/>
      <c r="Y826" s="3"/>
    </row>
    <row r="827" ht="15.75" customHeight="1">
      <c r="T827" s="3"/>
      <c r="V827" s="3"/>
      <c r="X827" s="3"/>
      <c r="Y827" s="3"/>
    </row>
    <row r="828" ht="15.75" customHeight="1">
      <c r="T828" s="3"/>
      <c r="V828" s="3"/>
      <c r="X828" s="3"/>
      <c r="Y828" s="3"/>
    </row>
    <row r="829" ht="15.75" customHeight="1">
      <c r="T829" s="3"/>
      <c r="V829" s="3"/>
      <c r="X829" s="3"/>
      <c r="Y829" s="3"/>
    </row>
    <row r="830" ht="15.75" customHeight="1">
      <c r="T830" s="3"/>
      <c r="V830" s="3"/>
      <c r="X830" s="3"/>
      <c r="Y830" s="3"/>
    </row>
    <row r="831" ht="15.75" customHeight="1">
      <c r="T831" s="3"/>
      <c r="V831" s="3"/>
      <c r="X831" s="3"/>
      <c r="Y831" s="3"/>
    </row>
    <row r="832" ht="15.75" customHeight="1">
      <c r="T832" s="3"/>
      <c r="V832" s="3"/>
      <c r="X832" s="3"/>
      <c r="Y832" s="3"/>
    </row>
    <row r="833" ht="15.75" customHeight="1">
      <c r="T833" s="3"/>
      <c r="V833" s="3"/>
      <c r="X833" s="3"/>
      <c r="Y833" s="3"/>
    </row>
    <row r="834" ht="15.75" customHeight="1">
      <c r="T834" s="3"/>
      <c r="V834" s="3"/>
      <c r="X834" s="3"/>
      <c r="Y834" s="3"/>
    </row>
    <row r="835" ht="15.75" customHeight="1">
      <c r="T835" s="3"/>
      <c r="V835" s="3"/>
      <c r="X835" s="3"/>
      <c r="Y835" s="3"/>
    </row>
    <row r="836" ht="15.75" customHeight="1">
      <c r="T836" s="3"/>
      <c r="V836" s="3"/>
      <c r="X836" s="3"/>
      <c r="Y836" s="3"/>
    </row>
    <row r="837" ht="15.75" customHeight="1">
      <c r="T837" s="3"/>
      <c r="V837" s="3"/>
      <c r="X837" s="3"/>
      <c r="Y837" s="3"/>
    </row>
    <row r="838" ht="15.75" customHeight="1">
      <c r="T838" s="3"/>
      <c r="V838" s="3"/>
      <c r="X838" s="3"/>
      <c r="Y838" s="3"/>
    </row>
    <row r="839" ht="15.75" customHeight="1">
      <c r="T839" s="3"/>
      <c r="V839" s="3"/>
      <c r="X839" s="3"/>
      <c r="Y839" s="3"/>
    </row>
    <row r="840" ht="15.75" customHeight="1">
      <c r="T840" s="3"/>
      <c r="V840" s="3"/>
      <c r="X840" s="3"/>
      <c r="Y840" s="3"/>
    </row>
    <row r="841" ht="15.75" customHeight="1">
      <c r="T841" s="3"/>
      <c r="V841" s="3"/>
      <c r="X841" s="3"/>
      <c r="Y841" s="3"/>
    </row>
    <row r="842" ht="15.75" customHeight="1">
      <c r="T842" s="3"/>
      <c r="V842" s="3"/>
      <c r="X842" s="3"/>
      <c r="Y842" s="3"/>
    </row>
    <row r="843" ht="15.75" customHeight="1">
      <c r="T843" s="3"/>
      <c r="V843" s="3"/>
      <c r="X843" s="3"/>
      <c r="Y843" s="3"/>
    </row>
    <row r="844" ht="15.75" customHeight="1">
      <c r="T844" s="3"/>
      <c r="V844" s="3"/>
      <c r="X844" s="3"/>
      <c r="Y844" s="3"/>
    </row>
    <row r="845" ht="15.75" customHeight="1">
      <c r="T845" s="3"/>
      <c r="V845" s="3"/>
      <c r="X845" s="3"/>
      <c r="Y845" s="3"/>
    </row>
    <row r="846" ht="15.75" customHeight="1">
      <c r="T846" s="3"/>
      <c r="V846" s="3"/>
      <c r="X846" s="3"/>
      <c r="Y846" s="3"/>
    </row>
    <row r="847" ht="15.75" customHeight="1">
      <c r="T847" s="3"/>
      <c r="V847" s="3"/>
      <c r="X847" s="3"/>
      <c r="Y847" s="3"/>
    </row>
    <row r="848" ht="15.75" customHeight="1">
      <c r="T848" s="3"/>
      <c r="V848" s="3"/>
      <c r="X848" s="3"/>
      <c r="Y848" s="3"/>
    </row>
    <row r="849" ht="15.75" customHeight="1">
      <c r="T849" s="3"/>
      <c r="V849" s="3"/>
      <c r="X849" s="3"/>
      <c r="Y849" s="3"/>
    </row>
    <row r="850" ht="15.75" customHeight="1">
      <c r="T850" s="3"/>
      <c r="V850" s="3"/>
      <c r="X850" s="3"/>
      <c r="Y850" s="3"/>
    </row>
    <row r="851" ht="15.75" customHeight="1">
      <c r="T851" s="3"/>
      <c r="V851" s="3"/>
      <c r="X851" s="3"/>
      <c r="Y851" s="3"/>
    </row>
    <row r="852" ht="15.75" customHeight="1">
      <c r="T852" s="3"/>
      <c r="V852" s="3"/>
      <c r="X852" s="3"/>
      <c r="Y852" s="3"/>
    </row>
    <row r="853" ht="15.75" customHeight="1">
      <c r="T853" s="3"/>
      <c r="V853" s="3"/>
      <c r="X853" s="3"/>
      <c r="Y853" s="3"/>
    </row>
    <row r="854" ht="15.75" customHeight="1">
      <c r="T854" s="3"/>
      <c r="V854" s="3"/>
      <c r="X854" s="3"/>
      <c r="Y854" s="3"/>
    </row>
    <row r="855" ht="15.75" customHeight="1">
      <c r="T855" s="3"/>
      <c r="V855" s="3"/>
      <c r="X855" s="3"/>
      <c r="Y855" s="3"/>
    </row>
    <row r="856" ht="15.75" customHeight="1">
      <c r="T856" s="3"/>
      <c r="V856" s="3"/>
      <c r="X856" s="3"/>
      <c r="Y856" s="3"/>
    </row>
    <row r="857" ht="15.75" customHeight="1">
      <c r="T857" s="3"/>
      <c r="V857" s="3"/>
      <c r="X857" s="3"/>
      <c r="Y857" s="3"/>
    </row>
    <row r="858" ht="15.75" customHeight="1">
      <c r="T858" s="3"/>
      <c r="V858" s="3"/>
      <c r="X858" s="3"/>
      <c r="Y858" s="3"/>
    </row>
    <row r="859" ht="15.75" customHeight="1">
      <c r="T859" s="3"/>
      <c r="V859" s="3"/>
      <c r="X859" s="3"/>
      <c r="Y859" s="3"/>
    </row>
    <row r="860" ht="15.75" customHeight="1">
      <c r="T860" s="3"/>
      <c r="V860" s="3"/>
      <c r="X860" s="3"/>
      <c r="Y860" s="3"/>
    </row>
    <row r="861" ht="15.75" customHeight="1">
      <c r="T861" s="3"/>
      <c r="V861" s="3"/>
      <c r="X861" s="3"/>
      <c r="Y861" s="3"/>
    </row>
    <row r="862" ht="15.75" customHeight="1">
      <c r="T862" s="3"/>
      <c r="V862" s="3"/>
      <c r="X862" s="3"/>
      <c r="Y862" s="3"/>
    </row>
    <row r="863" ht="15.75" customHeight="1">
      <c r="T863" s="3"/>
      <c r="V863" s="3"/>
      <c r="X863" s="3"/>
      <c r="Y863" s="3"/>
    </row>
    <row r="864" ht="15.75" customHeight="1">
      <c r="T864" s="3"/>
      <c r="V864" s="3"/>
      <c r="X864" s="3"/>
      <c r="Y864" s="3"/>
    </row>
    <row r="865" ht="15.75" customHeight="1">
      <c r="T865" s="3"/>
      <c r="V865" s="3"/>
      <c r="X865" s="3"/>
      <c r="Y865" s="3"/>
    </row>
    <row r="866" ht="15.75" customHeight="1">
      <c r="T866" s="3"/>
      <c r="V866" s="3"/>
      <c r="X866" s="3"/>
      <c r="Y866" s="3"/>
    </row>
    <row r="867" ht="15.75" customHeight="1">
      <c r="T867" s="3"/>
      <c r="V867" s="3"/>
      <c r="X867" s="3"/>
      <c r="Y867" s="3"/>
    </row>
    <row r="868" ht="15.75" customHeight="1">
      <c r="T868" s="3"/>
      <c r="V868" s="3"/>
      <c r="X868" s="3"/>
      <c r="Y868" s="3"/>
    </row>
    <row r="869" ht="15.75" customHeight="1">
      <c r="T869" s="3"/>
      <c r="V869" s="3"/>
      <c r="X869" s="3"/>
      <c r="Y869" s="3"/>
    </row>
    <row r="870" ht="15.75" customHeight="1">
      <c r="T870" s="3"/>
      <c r="V870" s="3"/>
      <c r="X870" s="3"/>
      <c r="Y870" s="3"/>
    </row>
    <row r="871" ht="15.75" customHeight="1">
      <c r="T871" s="3"/>
      <c r="V871" s="3"/>
      <c r="X871" s="3"/>
      <c r="Y871" s="3"/>
    </row>
    <row r="872" ht="15.75" customHeight="1">
      <c r="T872" s="3"/>
      <c r="V872" s="3"/>
      <c r="X872" s="3"/>
      <c r="Y872" s="3"/>
    </row>
    <row r="873" ht="15.75" customHeight="1">
      <c r="T873" s="3"/>
      <c r="V873" s="3"/>
      <c r="X873" s="3"/>
      <c r="Y873" s="3"/>
    </row>
    <row r="874" ht="15.75" customHeight="1">
      <c r="T874" s="3"/>
      <c r="V874" s="3"/>
      <c r="X874" s="3"/>
      <c r="Y874" s="3"/>
    </row>
    <row r="875" ht="15.75" customHeight="1">
      <c r="T875" s="3"/>
      <c r="V875" s="3"/>
      <c r="X875" s="3"/>
      <c r="Y875" s="3"/>
    </row>
    <row r="876" ht="15.75" customHeight="1">
      <c r="T876" s="3"/>
      <c r="V876" s="3"/>
      <c r="X876" s="3"/>
      <c r="Y876" s="3"/>
    </row>
    <row r="877" ht="15.75" customHeight="1">
      <c r="T877" s="3"/>
      <c r="V877" s="3"/>
      <c r="X877" s="3"/>
      <c r="Y877" s="3"/>
    </row>
    <row r="878" ht="15.75" customHeight="1">
      <c r="T878" s="3"/>
      <c r="V878" s="3"/>
      <c r="X878" s="3"/>
      <c r="Y878" s="3"/>
    </row>
    <row r="879" ht="15.75" customHeight="1">
      <c r="T879" s="3"/>
      <c r="V879" s="3"/>
      <c r="X879" s="3"/>
      <c r="Y879" s="3"/>
    </row>
    <row r="880" ht="15.75" customHeight="1">
      <c r="T880" s="3"/>
      <c r="V880" s="3"/>
      <c r="X880" s="3"/>
      <c r="Y880" s="3"/>
    </row>
    <row r="881" ht="15.75" customHeight="1">
      <c r="T881" s="3"/>
      <c r="V881" s="3"/>
      <c r="X881" s="3"/>
      <c r="Y881" s="3"/>
    </row>
    <row r="882" ht="15.75" customHeight="1">
      <c r="T882" s="3"/>
      <c r="V882" s="3"/>
      <c r="X882" s="3"/>
      <c r="Y882" s="3"/>
    </row>
    <row r="883" ht="15.75" customHeight="1">
      <c r="T883" s="3"/>
      <c r="V883" s="3"/>
      <c r="X883" s="3"/>
      <c r="Y883" s="3"/>
    </row>
    <row r="884" ht="15.75" customHeight="1">
      <c r="T884" s="3"/>
      <c r="V884" s="3"/>
      <c r="X884" s="3"/>
      <c r="Y884" s="3"/>
    </row>
    <row r="885" ht="15.75" customHeight="1">
      <c r="T885" s="3"/>
      <c r="V885" s="3"/>
      <c r="X885" s="3"/>
      <c r="Y885" s="3"/>
    </row>
    <row r="886" ht="15.75" customHeight="1">
      <c r="T886" s="3"/>
      <c r="V886" s="3"/>
      <c r="X886" s="3"/>
      <c r="Y886" s="3"/>
    </row>
    <row r="887" ht="15.75" customHeight="1">
      <c r="T887" s="3"/>
      <c r="V887" s="3"/>
      <c r="X887" s="3"/>
      <c r="Y887" s="3"/>
    </row>
    <row r="888" ht="15.75" customHeight="1">
      <c r="T888" s="3"/>
      <c r="V888" s="3"/>
      <c r="X888" s="3"/>
      <c r="Y888" s="3"/>
    </row>
    <row r="889" ht="15.75" customHeight="1">
      <c r="T889" s="3"/>
      <c r="V889" s="3"/>
      <c r="X889" s="3"/>
      <c r="Y889" s="3"/>
    </row>
    <row r="890" ht="15.75" customHeight="1">
      <c r="T890" s="3"/>
      <c r="V890" s="3"/>
      <c r="X890" s="3"/>
      <c r="Y890" s="3"/>
    </row>
    <row r="891" ht="15.75" customHeight="1">
      <c r="T891" s="3"/>
      <c r="V891" s="3"/>
      <c r="X891" s="3"/>
      <c r="Y891" s="3"/>
    </row>
    <row r="892" ht="15.75" customHeight="1">
      <c r="T892" s="3"/>
      <c r="V892" s="3"/>
      <c r="X892" s="3"/>
      <c r="Y892" s="3"/>
    </row>
    <row r="893" ht="15.75" customHeight="1">
      <c r="T893" s="3"/>
      <c r="V893" s="3"/>
      <c r="X893" s="3"/>
      <c r="Y893" s="3"/>
    </row>
    <row r="894" ht="15.75" customHeight="1">
      <c r="T894" s="3"/>
      <c r="V894" s="3"/>
      <c r="X894" s="3"/>
      <c r="Y894" s="3"/>
    </row>
    <row r="895" ht="15.75" customHeight="1">
      <c r="T895" s="3"/>
      <c r="V895" s="3"/>
      <c r="X895" s="3"/>
      <c r="Y895" s="3"/>
    </row>
    <row r="896" ht="15.75" customHeight="1">
      <c r="T896" s="3"/>
      <c r="V896" s="3"/>
      <c r="X896" s="3"/>
      <c r="Y896" s="3"/>
    </row>
    <row r="897" ht="15.75" customHeight="1">
      <c r="T897" s="3"/>
      <c r="V897" s="3"/>
      <c r="X897" s="3"/>
      <c r="Y897" s="3"/>
    </row>
    <row r="898" ht="15.75" customHeight="1">
      <c r="T898" s="3"/>
      <c r="V898" s="3"/>
      <c r="X898" s="3"/>
      <c r="Y898" s="3"/>
    </row>
    <row r="899" ht="15.75" customHeight="1">
      <c r="T899" s="3"/>
      <c r="V899" s="3"/>
      <c r="X899" s="3"/>
      <c r="Y899" s="3"/>
    </row>
    <row r="900" ht="15.75" customHeight="1">
      <c r="T900" s="3"/>
      <c r="V900" s="3"/>
      <c r="X900" s="3"/>
      <c r="Y900" s="3"/>
    </row>
    <row r="901" ht="15.75" customHeight="1">
      <c r="T901" s="3"/>
      <c r="V901" s="3"/>
      <c r="X901" s="3"/>
      <c r="Y901" s="3"/>
    </row>
    <row r="902" ht="15.75" customHeight="1">
      <c r="T902" s="3"/>
      <c r="V902" s="3"/>
      <c r="X902" s="3"/>
      <c r="Y902" s="3"/>
    </row>
    <row r="903" ht="15.75" customHeight="1">
      <c r="T903" s="3"/>
      <c r="V903" s="3"/>
      <c r="X903" s="3"/>
      <c r="Y903" s="3"/>
    </row>
    <row r="904" ht="15.75" customHeight="1">
      <c r="T904" s="3"/>
      <c r="V904" s="3"/>
      <c r="X904" s="3"/>
      <c r="Y904" s="3"/>
    </row>
    <row r="905" ht="15.75" customHeight="1">
      <c r="T905" s="3"/>
      <c r="V905" s="3"/>
      <c r="X905" s="3"/>
      <c r="Y905" s="3"/>
    </row>
    <row r="906" ht="15.75" customHeight="1">
      <c r="T906" s="3"/>
      <c r="V906" s="3"/>
      <c r="X906" s="3"/>
      <c r="Y906" s="3"/>
    </row>
    <row r="907" ht="15.75" customHeight="1">
      <c r="T907" s="3"/>
      <c r="V907" s="3"/>
      <c r="X907" s="3"/>
      <c r="Y907" s="3"/>
    </row>
    <row r="908" ht="15.75" customHeight="1">
      <c r="T908" s="3"/>
      <c r="V908" s="3"/>
      <c r="X908" s="3"/>
      <c r="Y908" s="3"/>
    </row>
    <row r="909" ht="15.75" customHeight="1">
      <c r="T909" s="3"/>
      <c r="V909" s="3"/>
      <c r="X909" s="3"/>
      <c r="Y909" s="3"/>
    </row>
    <row r="910" ht="15.75" customHeight="1">
      <c r="T910" s="3"/>
      <c r="V910" s="3"/>
      <c r="X910" s="3"/>
      <c r="Y910" s="3"/>
    </row>
    <row r="911" ht="15.75" customHeight="1">
      <c r="T911" s="3"/>
      <c r="V911" s="3"/>
      <c r="X911" s="3"/>
      <c r="Y911" s="3"/>
    </row>
    <row r="912" ht="15.75" customHeight="1">
      <c r="T912" s="3"/>
      <c r="V912" s="3"/>
      <c r="X912" s="3"/>
      <c r="Y912" s="3"/>
    </row>
    <row r="913" ht="15.75" customHeight="1">
      <c r="T913" s="3"/>
      <c r="V913" s="3"/>
      <c r="X913" s="3"/>
      <c r="Y913" s="3"/>
    </row>
    <row r="914" ht="15.75" customHeight="1">
      <c r="T914" s="3"/>
      <c r="V914" s="3"/>
      <c r="X914" s="3"/>
      <c r="Y914" s="3"/>
    </row>
    <row r="915" ht="15.75" customHeight="1">
      <c r="T915" s="3"/>
      <c r="V915" s="3"/>
      <c r="X915" s="3"/>
      <c r="Y915" s="3"/>
    </row>
    <row r="916" ht="15.75" customHeight="1">
      <c r="T916" s="3"/>
      <c r="V916" s="3"/>
      <c r="X916" s="3"/>
      <c r="Y916" s="3"/>
    </row>
    <row r="917" ht="15.75" customHeight="1">
      <c r="T917" s="3"/>
      <c r="V917" s="3"/>
      <c r="X917" s="3"/>
      <c r="Y917" s="3"/>
    </row>
    <row r="918" ht="15.75" customHeight="1">
      <c r="T918" s="3"/>
      <c r="V918" s="3"/>
      <c r="X918" s="3"/>
      <c r="Y918" s="3"/>
    </row>
    <row r="919" ht="15.75" customHeight="1">
      <c r="T919" s="3"/>
      <c r="V919" s="3"/>
      <c r="X919" s="3"/>
      <c r="Y919" s="3"/>
    </row>
    <row r="920" ht="15.75" customHeight="1">
      <c r="T920" s="3"/>
      <c r="V920" s="3"/>
      <c r="X920" s="3"/>
      <c r="Y920" s="3"/>
    </row>
    <row r="921" ht="15.75" customHeight="1">
      <c r="T921" s="3"/>
      <c r="V921" s="3"/>
      <c r="X921" s="3"/>
      <c r="Y921" s="3"/>
    </row>
    <row r="922" ht="15.75" customHeight="1">
      <c r="T922" s="3"/>
      <c r="V922" s="3"/>
      <c r="X922" s="3"/>
      <c r="Y922" s="3"/>
    </row>
    <row r="923" ht="15.75" customHeight="1">
      <c r="T923" s="3"/>
      <c r="V923" s="3"/>
      <c r="X923" s="3"/>
      <c r="Y923" s="3"/>
    </row>
    <row r="924" ht="15.75" customHeight="1">
      <c r="T924" s="3"/>
      <c r="V924" s="3"/>
      <c r="X924" s="3"/>
      <c r="Y924" s="3"/>
    </row>
    <row r="925" ht="15.75" customHeight="1">
      <c r="T925" s="3"/>
      <c r="V925" s="3"/>
      <c r="X925" s="3"/>
      <c r="Y925" s="3"/>
    </row>
    <row r="926" ht="15.75" customHeight="1">
      <c r="T926" s="3"/>
      <c r="V926" s="3"/>
      <c r="X926" s="3"/>
      <c r="Y926" s="3"/>
    </row>
    <row r="927" ht="15.75" customHeight="1">
      <c r="T927" s="3"/>
      <c r="V927" s="3"/>
      <c r="X927" s="3"/>
      <c r="Y927" s="3"/>
    </row>
    <row r="928" ht="15.75" customHeight="1">
      <c r="T928" s="3"/>
      <c r="V928" s="3"/>
      <c r="X928" s="3"/>
      <c r="Y928" s="3"/>
    </row>
    <row r="929" ht="15.75" customHeight="1">
      <c r="T929" s="3"/>
      <c r="V929" s="3"/>
      <c r="X929" s="3"/>
      <c r="Y929" s="3"/>
    </row>
    <row r="930" ht="15.75" customHeight="1">
      <c r="T930" s="3"/>
      <c r="V930" s="3"/>
      <c r="X930" s="3"/>
      <c r="Y930" s="3"/>
    </row>
    <row r="931" ht="15.75" customHeight="1">
      <c r="T931" s="3"/>
      <c r="V931" s="3"/>
      <c r="X931" s="3"/>
      <c r="Y931" s="3"/>
    </row>
    <row r="932" ht="15.75" customHeight="1">
      <c r="T932" s="3"/>
      <c r="V932" s="3"/>
      <c r="X932" s="3"/>
      <c r="Y932" s="3"/>
    </row>
    <row r="933" ht="15.75" customHeight="1">
      <c r="T933" s="3"/>
      <c r="V933" s="3"/>
      <c r="X933" s="3"/>
      <c r="Y933" s="3"/>
    </row>
    <row r="934" ht="15.75" customHeight="1">
      <c r="T934" s="3"/>
      <c r="V934" s="3"/>
      <c r="X934" s="3"/>
      <c r="Y934" s="3"/>
    </row>
    <row r="935" ht="15.75" customHeight="1">
      <c r="T935" s="3"/>
      <c r="V935" s="3"/>
      <c r="X935" s="3"/>
      <c r="Y935" s="3"/>
    </row>
    <row r="936" ht="15.75" customHeight="1">
      <c r="T936" s="3"/>
      <c r="V936" s="3"/>
      <c r="X936" s="3"/>
      <c r="Y936" s="3"/>
    </row>
    <row r="937" ht="15.75" customHeight="1">
      <c r="T937" s="3"/>
      <c r="V937" s="3"/>
      <c r="X937" s="3"/>
      <c r="Y937" s="3"/>
    </row>
    <row r="938" ht="15.75" customHeight="1">
      <c r="T938" s="3"/>
      <c r="V938" s="3"/>
      <c r="X938" s="3"/>
      <c r="Y938" s="3"/>
    </row>
    <row r="939" ht="15.75" customHeight="1">
      <c r="T939" s="3"/>
      <c r="V939" s="3"/>
      <c r="X939" s="3"/>
      <c r="Y939" s="3"/>
    </row>
    <row r="940" ht="15.75" customHeight="1">
      <c r="T940" s="3"/>
      <c r="V940" s="3"/>
      <c r="X940" s="3"/>
      <c r="Y940" s="3"/>
    </row>
    <row r="941" ht="15.75" customHeight="1">
      <c r="T941" s="3"/>
      <c r="V941" s="3"/>
      <c r="X941" s="3"/>
      <c r="Y941" s="3"/>
    </row>
    <row r="942" ht="15.75" customHeight="1">
      <c r="T942" s="3"/>
      <c r="V942" s="3"/>
      <c r="X942" s="3"/>
      <c r="Y942" s="3"/>
    </row>
    <row r="943" ht="15.75" customHeight="1">
      <c r="T943" s="3"/>
      <c r="V943" s="3"/>
      <c r="X943" s="3"/>
      <c r="Y943" s="3"/>
    </row>
    <row r="944" ht="15.75" customHeight="1">
      <c r="T944" s="3"/>
      <c r="V944" s="3"/>
      <c r="X944" s="3"/>
      <c r="Y944" s="3"/>
    </row>
    <row r="945" ht="15.75" customHeight="1">
      <c r="T945" s="3"/>
      <c r="V945" s="3"/>
      <c r="X945" s="3"/>
      <c r="Y945" s="3"/>
    </row>
    <row r="946" ht="15.75" customHeight="1">
      <c r="T946" s="3"/>
      <c r="V946" s="3"/>
      <c r="X946" s="3"/>
      <c r="Y946" s="3"/>
    </row>
    <row r="947" ht="15.75" customHeight="1">
      <c r="T947" s="3"/>
      <c r="V947" s="3"/>
      <c r="X947" s="3"/>
      <c r="Y947" s="3"/>
    </row>
    <row r="948" ht="15.75" customHeight="1">
      <c r="T948" s="3"/>
      <c r="V948" s="3"/>
      <c r="X948" s="3"/>
      <c r="Y948" s="3"/>
    </row>
    <row r="949" ht="15.75" customHeight="1">
      <c r="T949" s="3"/>
      <c r="V949" s="3"/>
      <c r="X949" s="3"/>
      <c r="Y949" s="3"/>
    </row>
    <row r="950" ht="15.75" customHeight="1">
      <c r="T950" s="3"/>
      <c r="V950" s="3"/>
      <c r="X950" s="3"/>
      <c r="Y950" s="3"/>
    </row>
    <row r="951" ht="15.75" customHeight="1">
      <c r="T951" s="3"/>
      <c r="V951" s="3"/>
      <c r="X951" s="3"/>
      <c r="Y951" s="3"/>
    </row>
    <row r="952" ht="15.75" customHeight="1">
      <c r="T952" s="3"/>
      <c r="V952" s="3"/>
      <c r="X952" s="3"/>
      <c r="Y952" s="3"/>
    </row>
    <row r="953" ht="15.75" customHeight="1">
      <c r="T953" s="3"/>
      <c r="V953" s="3"/>
      <c r="X953" s="3"/>
      <c r="Y953" s="3"/>
    </row>
    <row r="954" ht="15.75" customHeight="1">
      <c r="T954" s="3"/>
      <c r="V954" s="3"/>
      <c r="X954" s="3"/>
      <c r="Y954" s="3"/>
    </row>
    <row r="955" ht="15.75" customHeight="1">
      <c r="T955" s="3"/>
      <c r="V955" s="3"/>
      <c r="X955" s="3"/>
      <c r="Y955" s="3"/>
    </row>
    <row r="956" ht="15.75" customHeight="1">
      <c r="T956" s="3"/>
      <c r="V956" s="3"/>
      <c r="X956" s="3"/>
      <c r="Y956" s="3"/>
    </row>
    <row r="957" ht="15.75" customHeight="1">
      <c r="T957" s="3"/>
      <c r="V957" s="3"/>
      <c r="X957" s="3"/>
      <c r="Y957" s="3"/>
    </row>
    <row r="958" ht="15.75" customHeight="1">
      <c r="T958" s="3"/>
      <c r="V958" s="3"/>
      <c r="X958" s="3"/>
      <c r="Y958" s="3"/>
    </row>
    <row r="959" ht="15.75" customHeight="1">
      <c r="T959" s="3"/>
      <c r="V959" s="3"/>
      <c r="X959" s="3"/>
      <c r="Y959" s="3"/>
    </row>
    <row r="960" ht="15.75" customHeight="1">
      <c r="T960" s="3"/>
      <c r="V960" s="3"/>
      <c r="X960" s="3"/>
      <c r="Y960" s="3"/>
    </row>
    <row r="961" ht="15.75" customHeight="1">
      <c r="T961" s="3"/>
      <c r="V961" s="3"/>
      <c r="X961" s="3"/>
      <c r="Y961" s="3"/>
    </row>
    <row r="962" ht="15.75" customHeight="1">
      <c r="T962" s="3"/>
      <c r="V962" s="3"/>
      <c r="X962" s="3"/>
      <c r="Y962" s="3"/>
    </row>
    <row r="963" ht="15.75" customHeight="1">
      <c r="T963" s="3"/>
      <c r="V963" s="3"/>
      <c r="X963" s="3"/>
      <c r="Y963" s="3"/>
    </row>
    <row r="964" ht="15.75" customHeight="1">
      <c r="T964" s="3"/>
      <c r="V964" s="3"/>
      <c r="X964" s="3"/>
      <c r="Y964" s="3"/>
    </row>
    <row r="965" ht="15.75" customHeight="1">
      <c r="T965" s="3"/>
      <c r="V965" s="3"/>
      <c r="X965" s="3"/>
      <c r="Y965" s="3"/>
    </row>
    <row r="966" ht="15.75" customHeight="1">
      <c r="T966" s="3"/>
      <c r="V966" s="3"/>
      <c r="X966" s="3"/>
      <c r="Y966" s="3"/>
    </row>
    <row r="967" ht="15.75" customHeight="1">
      <c r="T967" s="3"/>
      <c r="V967" s="3"/>
      <c r="X967" s="3"/>
      <c r="Y967" s="3"/>
    </row>
    <row r="968" ht="15.75" customHeight="1">
      <c r="T968" s="3"/>
      <c r="V968" s="3"/>
      <c r="X968" s="3"/>
      <c r="Y968" s="3"/>
    </row>
    <row r="969" ht="15.75" customHeight="1">
      <c r="T969" s="3"/>
      <c r="V969" s="3"/>
      <c r="X969" s="3"/>
      <c r="Y969" s="3"/>
    </row>
    <row r="970" ht="15.75" customHeight="1">
      <c r="T970" s="3"/>
      <c r="V970" s="3"/>
      <c r="X970" s="3"/>
      <c r="Y970" s="3"/>
    </row>
    <row r="971" ht="15.75" customHeight="1">
      <c r="T971" s="3"/>
      <c r="V971" s="3"/>
      <c r="X971" s="3"/>
      <c r="Y971" s="3"/>
    </row>
    <row r="972" ht="15.75" customHeight="1">
      <c r="T972" s="3"/>
      <c r="V972" s="3"/>
      <c r="X972" s="3"/>
      <c r="Y972" s="3"/>
    </row>
    <row r="973" ht="15.75" customHeight="1">
      <c r="T973" s="3"/>
      <c r="V973" s="3"/>
      <c r="X973" s="3"/>
      <c r="Y973" s="3"/>
    </row>
    <row r="974" ht="15.75" customHeight="1">
      <c r="T974" s="3"/>
      <c r="V974" s="3"/>
      <c r="X974" s="3"/>
      <c r="Y974" s="3"/>
    </row>
    <row r="975" ht="15.75" customHeight="1">
      <c r="T975" s="3"/>
      <c r="V975" s="3"/>
      <c r="X975" s="3"/>
      <c r="Y975" s="3"/>
    </row>
    <row r="976" ht="15.75" customHeight="1">
      <c r="T976" s="3"/>
      <c r="V976" s="3"/>
      <c r="X976" s="3"/>
      <c r="Y976" s="3"/>
    </row>
    <row r="977" ht="15.75" customHeight="1">
      <c r="T977" s="3"/>
      <c r="V977" s="3"/>
      <c r="X977" s="3"/>
      <c r="Y977" s="3"/>
    </row>
    <row r="978" ht="15.75" customHeight="1">
      <c r="T978" s="3"/>
      <c r="V978" s="3"/>
      <c r="X978" s="3"/>
      <c r="Y978" s="3"/>
    </row>
    <row r="979" ht="15.75" customHeight="1">
      <c r="T979" s="3"/>
      <c r="V979" s="3"/>
      <c r="X979" s="3"/>
      <c r="Y979" s="3"/>
    </row>
    <row r="980" ht="15.75" customHeight="1">
      <c r="T980" s="3"/>
      <c r="V980" s="3"/>
      <c r="X980" s="3"/>
      <c r="Y980" s="3"/>
    </row>
    <row r="981" ht="15.75" customHeight="1">
      <c r="T981" s="3"/>
      <c r="V981" s="3"/>
      <c r="X981" s="3"/>
      <c r="Y981" s="3"/>
    </row>
    <row r="982" ht="15.75" customHeight="1">
      <c r="T982" s="3"/>
      <c r="V982" s="3"/>
      <c r="X982" s="3"/>
      <c r="Y982" s="3"/>
    </row>
    <row r="983" ht="15.75" customHeight="1">
      <c r="T983" s="3"/>
      <c r="V983" s="3"/>
      <c r="X983" s="3"/>
      <c r="Y983" s="3"/>
    </row>
    <row r="984" ht="15.75" customHeight="1">
      <c r="T984" s="3"/>
      <c r="V984" s="3"/>
      <c r="X984" s="3"/>
      <c r="Y984" s="3"/>
    </row>
    <row r="985" ht="15.75" customHeight="1">
      <c r="T985" s="3"/>
      <c r="V985" s="3"/>
      <c r="X985" s="3"/>
      <c r="Y985" s="3"/>
    </row>
    <row r="986" ht="15.75" customHeight="1">
      <c r="T986" s="3"/>
      <c r="V986" s="3"/>
      <c r="X986" s="3"/>
      <c r="Y986" s="3"/>
    </row>
    <row r="987" ht="15.75" customHeight="1">
      <c r="T987" s="3"/>
      <c r="V987" s="3"/>
      <c r="X987" s="3"/>
      <c r="Y987" s="3"/>
    </row>
    <row r="988" ht="15.75" customHeight="1">
      <c r="T988" s="3"/>
      <c r="V988" s="3"/>
      <c r="X988" s="3"/>
      <c r="Y988" s="3"/>
    </row>
    <row r="989" ht="15.75" customHeight="1">
      <c r="T989" s="3"/>
      <c r="V989" s="3"/>
      <c r="X989" s="3"/>
      <c r="Y989" s="3"/>
    </row>
    <row r="990" ht="15.75" customHeight="1">
      <c r="T990" s="3"/>
      <c r="V990" s="3"/>
      <c r="X990" s="3"/>
      <c r="Y990" s="3"/>
    </row>
    <row r="991" ht="15.75" customHeight="1">
      <c r="T991" s="3"/>
      <c r="V991" s="3"/>
      <c r="X991" s="3"/>
      <c r="Y991" s="3"/>
    </row>
    <row r="992" ht="15.75" customHeight="1">
      <c r="T992" s="3"/>
      <c r="V992" s="3"/>
      <c r="X992" s="3"/>
      <c r="Y992" s="3"/>
    </row>
    <row r="993" ht="15.75" customHeight="1">
      <c r="T993" s="3"/>
      <c r="V993" s="3"/>
      <c r="X993" s="3"/>
      <c r="Y993" s="3"/>
    </row>
    <row r="994" ht="15.75" customHeight="1">
      <c r="T994" s="3"/>
      <c r="V994" s="3"/>
      <c r="X994" s="3"/>
      <c r="Y994" s="3"/>
    </row>
    <row r="995" ht="15.75" customHeight="1">
      <c r="T995" s="3"/>
      <c r="V995" s="3"/>
      <c r="X995" s="3"/>
      <c r="Y995" s="3"/>
    </row>
    <row r="996" ht="15.75" customHeight="1">
      <c r="T996" s="3"/>
      <c r="V996" s="3"/>
      <c r="X996" s="3"/>
      <c r="Y996" s="3"/>
    </row>
    <row r="997" ht="15.75" customHeight="1">
      <c r="T997" s="3"/>
      <c r="V997" s="3"/>
      <c r="X997" s="3"/>
      <c r="Y997" s="3"/>
    </row>
    <row r="998" ht="15.75" customHeight="1">
      <c r="T998" s="3"/>
      <c r="V998" s="3"/>
      <c r="X998" s="3"/>
      <c r="Y998" s="3"/>
    </row>
    <row r="999" ht="15.75" customHeight="1">
      <c r="T999" s="3"/>
      <c r="V999" s="3"/>
      <c r="X999" s="3"/>
      <c r="Y999" s="3"/>
    </row>
    <row r="1000" ht="15.75" customHeight="1">
      <c r="T1000" s="3"/>
      <c r="V1000" s="3"/>
      <c r="X1000" s="3"/>
      <c r="Y1000" s="3"/>
    </row>
  </sheetData>
  <mergeCells count="177">
    <mergeCell ref="I4:O4"/>
    <mergeCell ref="I5:O5"/>
    <mergeCell ref="I6:L6"/>
    <mergeCell ref="N6:O6"/>
    <mergeCell ref="I7:M7"/>
    <mergeCell ref="I1:O1"/>
    <mergeCell ref="P1:R1"/>
    <mergeCell ref="S1:W1"/>
    <mergeCell ref="X1:AA3"/>
    <mergeCell ref="I2:O2"/>
    <mergeCell ref="S2:W2"/>
    <mergeCell ref="I3:O3"/>
    <mergeCell ref="B3:C3"/>
    <mergeCell ref="B4:C4"/>
    <mergeCell ref="B5:C5"/>
    <mergeCell ref="A6:A7"/>
    <mergeCell ref="B6:C7"/>
    <mergeCell ref="C8:F8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P145:R145"/>
    <mergeCell ref="S145:T145"/>
    <mergeCell ref="P148:R148"/>
    <mergeCell ref="S148:T148"/>
    <mergeCell ref="P151:R151"/>
    <mergeCell ref="S151:T151"/>
    <mergeCell ref="S154:T154"/>
    <mergeCell ref="P154:R154"/>
    <mergeCell ref="P157:R157"/>
    <mergeCell ref="S157:T157"/>
    <mergeCell ref="P160:R160"/>
    <mergeCell ref="S160:T160"/>
    <mergeCell ref="P163:R163"/>
    <mergeCell ref="S163:T163"/>
    <mergeCell ref="P166:R166"/>
    <mergeCell ref="S166:T166"/>
    <mergeCell ref="P169:R169"/>
    <mergeCell ref="S169:T169"/>
    <mergeCell ref="P172:R172"/>
    <mergeCell ref="S172:T172"/>
    <mergeCell ref="I173:O173"/>
    <mergeCell ref="P184:R184"/>
    <mergeCell ref="S184:T184"/>
    <mergeCell ref="P187:R187"/>
    <mergeCell ref="S187:T187"/>
    <mergeCell ref="P175:R175"/>
    <mergeCell ref="S175:T175"/>
    <mergeCell ref="G176:O176"/>
    <mergeCell ref="P178:R178"/>
    <mergeCell ref="S178:T178"/>
    <mergeCell ref="P181:R181"/>
    <mergeCell ref="S181:T181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E98"/>
    <mergeCell ref="C99:E99"/>
    <mergeCell ref="C100:E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</mergeCells>
  <printOptions horizontalCentered="1"/>
  <pageMargins bottom="0.3" footer="0.0" header="0.0" left="0.2" right="0.2" top="0.3"/>
  <pageSetup orientation="landscape"/>
  <headerFooter>
    <oddHeader>&amp;R5/22/2022 International Distributor</oddHeader>
    <oddFooter>&amp;Cp &amp;P/</oddFooter>
  </headerFooter>
  <rowBreaks count="1" manualBreakCount="1">
    <brk id="14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12.0" ySplit="8.0" topLeftCell="M9" activePane="bottomRight" state="frozen"/>
      <selection activeCell="M1" sqref="M1" pane="topRight"/>
      <selection activeCell="A9" sqref="A9" pane="bottomLeft"/>
      <selection activeCell="M9" sqref="M9" pane="bottomRight"/>
    </sheetView>
  </sheetViews>
  <sheetFormatPr customHeight="1" defaultColWidth="12.63" defaultRowHeight="15.0"/>
  <cols>
    <col customWidth="1" min="1" max="1" width="11.88"/>
    <col customWidth="1" min="2" max="2" width="18.5"/>
    <col customWidth="1" min="3" max="4" width="7.5"/>
    <col customWidth="1" min="5" max="5" width="0.5"/>
    <col customWidth="1" min="6" max="6" width="14.5"/>
    <col customWidth="1" min="7" max="7" width="1.0"/>
    <col customWidth="1" min="8" max="8" width="10.13"/>
    <col customWidth="1" min="9" max="9" width="1.0"/>
    <col customWidth="1" min="10" max="10" width="10.5"/>
    <col customWidth="1" min="11" max="11" width="1.0"/>
    <col customWidth="1" min="12" max="12" width="17.5"/>
    <col customWidth="1" min="13" max="13" width="1.5"/>
    <col customWidth="1" min="14" max="24" width="8.5"/>
    <col customWidth="1" min="25" max="26" width="14.5"/>
  </cols>
  <sheetData>
    <row r="1" ht="15.75" customHeight="1">
      <c r="A1" s="3"/>
      <c r="B1" s="1" t="s">
        <v>0</v>
      </c>
      <c r="C1" s="2"/>
      <c r="D1" s="3"/>
      <c r="E1" s="3"/>
      <c r="F1" s="3"/>
      <c r="G1" s="408"/>
      <c r="H1" s="408"/>
      <c r="I1" s="408"/>
      <c r="J1" s="408"/>
      <c r="K1" s="408"/>
      <c r="L1" s="408"/>
      <c r="M1" s="409"/>
      <c r="P1" s="2"/>
      <c r="S1" s="3"/>
      <c r="T1" s="2"/>
      <c r="U1" s="2"/>
      <c r="V1" s="2"/>
      <c r="W1" s="2"/>
      <c r="X1" s="2"/>
      <c r="Y1" s="3"/>
      <c r="Z1" s="3"/>
    </row>
    <row r="2" ht="15.75" customHeight="1">
      <c r="A2" s="3"/>
      <c r="B2" s="12"/>
      <c r="C2" s="3"/>
      <c r="D2" s="3"/>
      <c r="E2" s="3"/>
      <c r="F2" s="3"/>
      <c r="G2" s="12"/>
      <c r="H2" s="12"/>
      <c r="I2" s="12"/>
      <c r="J2" s="12"/>
      <c r="K2" s="12"/>
      <c r="L2" s="12"/>
      <c r="M2" s="2"/>
      <c r="N2" s="2"/>
      <c r="O2" s="373"/>
      <c r="P2" s="3"/>
      <c r="S2" s="3"/>
      <c r="T2" s="2"/>
      <c r="U2" s="2"/>
      <c r="V2" s="2"/>
      <c r="W2" s="2"/>
      <c r="X2" s="2"/>
      <c r="Y2" s="3"/>
      <c r="Z2" s="3"/>
    </row>
    <row r="3" ht="15.75" customHeight="1">
      <c r="A3" s="17" t="s">
        <v>9</v>
      </c>
      <c r="B3" s="2"/>
      <c r="C3" s="3"/>
      <c r="D3" s="3"/>
      <c r="E3" s="2"/>
      <c r="F3" s="12"/>
      <c r="G3" s="12"/>
      <c r="H3" s="12"/>
      <c r="I3" s="12"/>
      <c r="J3" s="12"/>
      <c r="K3" s="12"/>
      <c r="L3" s="12"/>
      <c r="M3" s="2"/>
      <c r="N3" s="2"/>
      <c r="O3" s="410"/>
      <c r="P3" s="2"/>
      <c r="Q3" s="2"/>
      <c r="R3" s="2"/>
      <c r="S3" s="2"/>
      <c r="T3" s="2"/>
      <c r="U3" s="2"/>
      <c r="V3" s="2"/>
      <c r="W3" s="2"/>
      <c r="X3" s="2"/>
      <c r="Y3" s="3"/>
      <c r="Z3" s="3"/>
    </row>
    <row r="4" ht="15.75" customHeight="1">
      <c r="A4" s="18" t="s">
        <v>20</v>
      </c>
      <c r="B4" s="19" t="s">
        <v>144</v>
      </c>
      <c r="C4" s="3"/>
      <c r="D4" s="3"/>
      <c r="E4" s="2"/>
      <c r="F4" s="12"/>
      <c r="G4" s="12"/>
      <c r="H4" s="12"/>
      <c r="I4" s="12"/>
      <c r="J4" s="12"/>
      <c r="K4" s="12"/>
      <c r="L4" s="12"/>
      <c r="M4" s="2"/>
      <c r="N4" s="2"/>
      <c r="O4" s="410"/>
      <c r="P4" s="19"/>
      <c r="Q4" s="2"/>
      <c r="R4" s="2"/>
      <c r="S4" s="2"/>
      <c r="T4" s="2"/>
      <c r="U4" s="2"/>
      <c r="V4" s="2"/>
      <c r="W4" s="2"/>
      <c r="X4" s="2"/>
      <c r="Y4" s="3"/>
      <c r="Z4" s="3"/>
    </row>
    <row r="5" ht="15.0" customHeight="1">
      <c r="A5" s="3"/>
      <c r="B5" s="3" t="s">
        <v>145</v>
      </c>
      <c r="C5" s="3"/>
      <c r="D5" s="3"/>
      <c r="E5" s="2"/>
      <c r="F5" s="12"/>
      <c r="G5" s="12"/>
      <c r="H5" s="12"/>
      <c r="I5" s="12"/>
      <c r="J5" s="12"/>
      <c r="K5" s="12"/>
      <c r="L5" s="12"/>
      <c r="M5" s="2"/>
      <c r="N5" s="2"/>
      <c r="O5" s="2"/>
      <c r="P5" s="19"/>
      <c r="Q5" s="2"/>
      <c r="R5" s="2"/>
      <c r="S5" s="2"/>
      <c r="T5" s="2"/>
      <c r="U5" s="2"/>
      <c r="V5" s="2"/>
      <c r="W5" s="2"/>
      <c r="X5" s="2"/>
      <c r="Y5" s="3"/>
      <c r="Z5" s="3"/>
    </row>
    <row r="6" ht="15.75" customHeight="1">
      <c r="A6" s="18" t="s">
        <v>12</v>
      </c>
      <c r="B6" s="19" t="s">
        <v>146</v>
      </c>
      <c r="C6" s="3"/>
      <c r="D6" s="3"/>
      <c r="E6" s="2"/>
      <c r="F6" s="12"/>
      <c r="G6" s="12"/>
      <c r="H6" s="12"/>
      <c r="I6" s="12"/>
      <c r="J6" s="12"/>
      <c r="K6" s="12"/>
      <c r="L6" s="12"/>
      <c r="M6" s="2"/>
      <c r="N6" s="2"/>
      <c r="O6" s="2"/>
      <c r="P6" s="411"/>
      <c r="Q6" s="2"/>
      <c r="R6" s="2"/>
      <c r="S6" s="2"/>
      <c r="T6" s="2"/>
      <c r="U6" s="2"/>
      <c r="V6" s="2"/>
      <c r="W6" s="2"/>
      <c r="X6" s="2"/>
      <c r="Y6" s="3"/>
      <c r="Z6" s="3"/>
    </row>
    <row r="7" ht="15.75" customHeight="1">
      <c r="A7" s="2"/>
      <c r="B7" s="38" t="s">
        <v>147</v>
      </c>
      <c r="C7" s="3"/>
      <c r="D7" s="3"/>
      <c r="E7" s="3"/>
      <c r="F7" s="12"/>
      <c r="G7" s="12"/>
      <c r="H7" s="12"/>
      <c r="I7" s="12"/>
      <c r="J7" s="12"/>
      <c r="K7" s="12"/>
      <c r="L7" s="12"/>
      <c r="M7" s="2"/>
      <c r="N7" s="2"/>
      <c r="O7" s="2"/>
      <c r="P7" s="3"/>
      <c r="Q7" s="2"/>
      <c r="R7" s="2"/>
      <c r="S7" s="2"/>
      <c r="T7" s="2"/>
      <c r="U7" s="2"/>
      <c r="V7" s="2"/>
      <c r="W7" s="2"/>
      <c r="X7" s="2"/>
      <c r="Y7" s="3"/>
      <c r="Z7" s="3"/>
    </row>
    <row r="8" ht="12.0" customHeight="1">
      <c r="A8" s="39" t="s">
        <v>24</v>
      </c>
      <c r="B8" s="412" t="s">
        <v>148</v>
      </c>
      <c r="C8" s="8"/>
      <c r="D8" s="8"/>
      <c r="E8" s="9"/>
      <c r="F8" s="42" t="s">
        <v>149</v>
      </c>
      <c r="G8" s="413"/>
      <c r="H8" s="44" t="s">
        <v>150</v>
      </c>
      <c r="I8" s="413"/>
      <c r="J8" s="44" t="s">
        <v>151</v>
      </c>
      <c r="K8" s="413"/>
      <c r="L8" s="42" t="s">
        <v>31</v>
      </c>
      <c r="M8" s="47"/>
      <c r="N8" s="414" t="s">
        <v>152</v>
      </c>
      <c r="O8" s="415" t="s">
        <v>153</v>
      </c>
      <c r="P8" s="416" t="s">
        <v>154</v>
      </c>
      <c r="Q8" s="417" t="s">
        <v>155</v>
      </c>
      <c r="R8" s="418" t="s">
        <v>156</v>
      </c>
      <c r="S8" s="419" t="s">
        <v>157</v>
      </c>
      <c r="T8" s="420" t="s">
        <v>158</v>
      </c>
      <c r="U8" s="421" t="s">
        <v>159</v>
      </c>
      <c r="V8" s="422" t="s">
        <v>160</v>
      </c>
      <c r="W8" s="423" t="s">
        <v>161</v>
      </c>
      <c r="X8" s="424" t="s">
        <v>162</v>
      </c>
      <c r="Y8" s="3"/>
      <c r="Z8" s="3"/>
    </row>
    <row r="9" ht="6.75" customHeight="1">
      <c r="A9" s="425"/>
      <c r="B9" s="426"/>
      <c r="C9" s="392"/>
      <c r="D9" s="392"/>
      <c r="E9" s="393"/>
      <c r="F9" s="427"/>
      <c r="G9" s="427"/>
      <c r="H9" s="427"/>
      <c r="I9" s="427"/>
      <c r="J9" s="427"/>
      <c r="K9" s="427"/>
      <c r="L9" s="427"/>
      <c r="M9" s="427"/>
      <c r="N9" s="428"/>
      <c r="O9" s="429"/>
      <c r="P9" s="64"/>
      <c r="Q9" s="430"/>
      <c r="R9" s="431"/>
      <c r="S9" s="71"/>
      <c r="T9" s="432"/>
      <c r="U9" s="433"/>
      <c r="V9" s="75"/>
      <c r="W9" s="67"/>
      <c r="X9" s="68"/>
      <c r="Y9" s="3"/>
      <c r="Z9" s="3"/>
    </row>
    <row r="10" ht="15.75" customHeight="1">
      <c r="A10" s="434"/>
      <c r="B10" s="435" t="s">
        <v>163</v>
      </c>
      <c r="C10" s="29"/>
      <c r="D10" s="29"/>
      <c r="E10" s="31"/>
      <c r="F10" s="436" t="s">
        <v>164</v>
      </c>
      <c r="G10" s="437"/>
      <c r="H10" s="436">
        <f t="shared" ref="H10:H19" si="1">SUM(N10:X10)</f>
        <v>0</v>
      </c>
      <c r="I10" s="108"/>
      <c r="J10" s="438">
        <v>177.8</v>
      </c>
      <c r="K10" s="108"/>
      <c r="L10" s="439">
        <f t="shared" ref="L10:L19" si="2">H10*J10</f>
        <v>0</v>
      </c>
      <c r="M10" s="108"/>
      <c r="N10" s="440"/>
      <c r="O10" s="441"/>
      <c r="P10" s="87"/>
      <c r="Q10" s="442"/>
      <c r="R10" s="443"/>
      <c r="S10" s="94"/>
      <c r="T10" s="444"/>
      <c r="U10" s="445"/>
      <c r="V10" s="446"/>
      <c r="W10" s="447"/>
      <c r="X10" s="448"/>
      <c r="Y10" s="3"/>
      <c r="Z10" s="3"/>
    </row>
    <row r="11" ht="15.75" customHeight="1">
      <c r="A11" s="449"/>
      <c r="B11" s="450" t="s">
        <v>165</v>
      </c>
      <c r="C11" s="8"/>
      <c r="D11" s="8"/>
      <c r="E11" s="9"/>
      <c r="F11" s="451" t="s">
        <v>166</v>
      </c>
      <c r="G11" s="452"/>
      <c r="H11" s="451">
        <f t="shared" si="1"/>
        <v>0</v>
      </c>
      <c r="I11" s="122"/>
      <c r="J11" s="453">
        <v>167.9</v>
      </c>
      <c r="K11" s="122"/>
      <c r="L11" s="454">
        <f t="shared" si="2"/>
        <v>0</v>
      </c>
      <c r="M11" s="122"/>
      <c r="N11" s="455"/>
      <c r="O11" s="456"/>
      <c r="P11" s="123"/>
      <c r="Q11" s="457"/>
      <c r="R11" s="458"/>
      <c r="S11" s="130"/>
      <c r="T11" s="459"/>
      <c r="U11" s="460"/>
      <c r="V11" s="461"/>
      <c r="W11" s="462"/>
      <c r="X11" s="463"/>
      <c r="Y11" s="3"/>
      <c r="Z11" s="3"/>
    </row>
    <row r="12" ht="15.75" customHeight="1">
      <c r="A12" s="449"/>
      <c r="B12" s="450" t="s">
        <v>167</v>
      </c>
      <c r="C12" s="8"/>
      <c r="D12" s="8"/>
      <c r="E12" s="9"/>
      <c r="F12" s="451" t="s">
        <v>168</v>
      </c>
      <c r="G12" s="452"/>
      <c r="H12" s="451">
        <f t="shared" si="1"/>
        <v>0</v>
      </c>
      <c r="I12" s="122"/>
      <c r="J12" s="453">
        <v>170.0</v>
      </c>
      <c r="K12" s="122"/>
      <c r="L12" s="454">
        <f t="shared" si="2"/>
        <v>0</v>
      </c>
      <c r="M12" s="122"/>
      <c r="N12" s="455"/>
      <c r="O12" s="456"/>
      <c r="P12" s="123"/>
      <c r="Q12" s="457"/>
      <c r="R12" s="458"/>
      <c r="S12" s="130"/>
      <c r="T12" s="459"/>
      <c r="U12" s="460"/>
      <c r="V12" s="461"/>
      <c r="W12" s="462"/>
      <c r="X12" s="463"/>
      <c r="Y12" s="3"/>
      <c r="Z12" s="3"/>
    </row>
    <row r="13" ht="15.75" customHeight="1">
      <c r="A13" s="449"/>
      <c r="B13" s="450" t="s">
        <v>169</v>
      </c>
      <c r="C13" s="8"/>
      <c r="D13" s="8"/>
      <c r="E13" s="9"/>
      <c r="F13" s="451" t="s">
        <v>170</v>
      </c>
      <c r="G13" s="452"/>
      <c r="H13" s="451">
        <f t="shared" si="1"/>
        <v>0</v>
      </c>
      <c r="I13" s="122"/>
      <c r="J13" s="453">
        <v>135.0</v>
      </c>
      <c r="K13" s="122"/>
      <c r="L13" s="454">
        <f t="shared" si="2"/>
        <v>0</v>
      </c>
      <c r="M13" s="122"/>
      <c r="N13" s="455"/>
      <c r="O13" s="456"/>
      <c r="P13" s="123"/>
      <c r="Q13" s="457"/>
      <c r="R13" s="458"/>
      <c r="S13" s="130"/>
      <c r="T13" s="124"/>
      <c r="U13" s="460"/>
      <c r="V13" s="461"/>
      <c r="W13" s="462"/>
      <c r="X13" s="463"/>
      <c r="Y13" s="3"/>
      <c r="Z13" s="3"/>
    </row>
    <row r="14" ht="15.75" customHeight="1">
      <c r="A14" s="449"/>
      <c r="B14" s="450" t="s">
        <v>171</v>
      </c>
      <c r="C14" s="8"/>
      <c r="D14" s="8"/>
      <c r="E14" s="9"/>
      <c r="F14" s="464" t="s">
        <v>172</v>
      </c>
      <c r="G14" s="452"/>
      <c r="H14" s="451">
        <f t="shared" si="1"/>
        <v>0</v>
      </c>
      <c r="I14" s="122"/>
      <c r="J14" s="453">
        <v>192.1</v>
      </c>
      <c r="K14" s="122"/>
      <c r="L14" s="454">
        <f t="shared" si="2"/>
        <v>0</v>
      </c>
      <c r="M14" s="122"/>
      <c r="N14" s="455"/>
      <c r="O14" s="456"/>
      <c r="P14" s="123"/>
      <c r="Q14" s="457"/>
      <c r="R14" s="458"/>
      <c r="S14" s="130"/>
      <c r="T14" s="124"/>
      <c r="U14" s="460"/>
      <c r="V14" s="461"/>
      <c r="W14" s="462"/>
      <c r="X14" s="463"/>
      <c r="Y14" s="3"/>
      <c r="Z14" s="3"/>
    </row>
    <row r="15" ht="15.75" customHeight="1">
      <c r="A15" s="449"/>
      <c r="B15" s="450" t="s">
        <v>173</v>
      </c>
      <c r="C15" s="8"/>
      <c r="D15" s="8"/>
      <c r="E15" s="9"/>
      <c r="F15" s="464" t="s">
        <v>174</v>
      </c>
      <c r="G15" s="452"/>
      <c r="H15" s="451">
        <f t="shared" si="1"/>
        <v>0</v>
      </c>
      <c r="I15" s="122"/>
      <c r="J15" s="453">
        <v>183.1</v>
      </c>
      <c r="K15" s="122"/>
      <c r="L15" s="454">
        <f t="shared" si="2"/>
        <v>0</v>
      </c>
      <c r="M15" s="122"/>
      <c r="N15" s="455"/>
      <c r="O15" s="456"/>
      <c r="P15" s="123"/>
      <c r="Q15" s="457"/>
      <c r="R15" s="458"/>
      <c r="S15" s="130"/>
      <c r="T15" s="124"/>
      <c r="U15" s="460"/>
      <c r="V15" s="461"/>
      <c r="W15" s="462"/>
      <c r="X15" s="463"/>
      <c r="Y15" s="3"/>
      <c r="Z15" s="3"/>
    </row>
    <row r="16" ht="15.75" customHeight="1">
      <c r="A16" s="449"/>
      <c r="B16" s="450" t="s">
        <v>175</v>
      </c>
      <c r="C16" s="8"/>
      <c r="D16" s="8"/>
      <c r="E16" s="9"/>
      <c r="F16" s="451" t="s">
        <v>176</v>
      </c>
      <c r="G16" s="452"/>
      <c r="H16" s="451">
        <f t="shared" si="1"/>
        <v>0</v>
      </c>
      <c r="I16" s="122"/>
      <c r="J16" s="453">
        <v>152.2</v>
      </c>
      <c r="K16" s="122"/>
      <c r="L16" s="454">
        <f t="shared" si="2"/>
        <v>0</v>
      </c>
      <c r="M16" s="122"/>
      <c r="N16" s="455"/>
      <c r="O16" s="456"/>
      <c r="P16" s="123"/>
      <c r="Q16" s="457"/>
      <c r="R16" s="458"/>
      <c r="S16" s="130"/>
      <c r="T16" s="124"/>
      <c r="U16" s="460"/>
      <c r="V16" s="461"/>
      <c r="W16" s="462"/>
      <c r="X16" s="463"/>
      <c r="Y16" s="3"/>
      <c r="Z16" s="3"/>
    </row>
    <row r="17" ht="15.75" customHeight="1">
      <c r="A17" s="449"/>
      <c r="B17" s="450" t="s">
        <v>177</v>
      </c>
      <c r="C17" s="8"/>
      <c r="D17" s="8"/>
      <c r="E17" s="9"/>
      <c r="F17" s="451" t="s">
        <v>178</v>
      </c>
      <c r="G17" s="452"/>
      <c r="H17" s="451">
        <f t="shared" si="1"/>
        <v>0</v>
      </c>
      <c r="I17" s="122"/>
      <c r="J17" s="453">
        <v>157.7</v>
      </c>
      <c r="K17" s="122"/>
      <c r="L17" s="454">
        <f t="shared" si="2"/>
        <v>0</v>
      </c>
      <c r="M17" s="122"/>
      <c r="N17" s="455"/>
      <c r="O17" s="456"/>
      <c r="P17" s="123"/>
      <c r="Q17" s="457"/>
      <c r="R17" s="458"/>
      <c r="S17" s="130"/>
      <c r="T17" s="124"/>
      <c r="U17" s="460"/>
      <c r="V17" s="461"/>
      <c r="W17" s="462"/>
      <c r="X17" s="463"/>
      <c r="Y17" s="3"/>
      <c r="Z17" s="3"/>
    </row>
    <row r="18" ht="15.75" customHeight="1">
      <c r="A18" s="449"/>
      <c r="B18" s="450" t="s">
        <v>179</v>
      </c>
      <c r="C18" s="8"/>
      <c r="D18" s="8"/>
      <c r="E18" s="9"/>
      <c r="F18" s="464" t="s">
        <v>180</v>
      </c>
      <c r="G18" s="452"/>
      <c r="H18" s="451">
        <f t="shared" si="1"/>
        <v>0</v>
      </c>
      <c r="I18" s="122"/>
      <c r="J18" s="453">
        <v>196.0</v>
      </c>
      <c r="K18" s="122"/>
      <c r="L18" s="454">
        <f t="shared" si="2"/>
        <v>0</v>
      </c>
      <c r="M18" s="122"/>
      <c r="N18" s="455"/>
      <c r="O18" s="456"/>
      <c r="P18" s="123"/>
      <c r="Q18" s="457"/>
      <c r="R18" s="458"/>
      <c r="S18" s="130"/>
      <c r="T18" s="124"/>
      <c r="U18" s="460"/>
      <c r="V18" s="461"/>
      <c r="W18" s="462"/>
      <c r="X18" s="463"/>
      <c r="Y18" s="3"/>
      <c r="Z18" s="3"/>
    </row>
    <row r="19" ht="15.75" customHeight="1">
      <c r="A19" s="449"/>
      <c r="B19" s="450" t="s">
        <v>181</v>
      </c>
      <c r="C19" s="8"/>
      <c r="D19" s="8"/>
      <c r="E19" s="9"/>
      <c r="F19" s="464" t="s">
        <v>182</v>
      </c>
      <c r="G19" s="452"/>
      <c r="H19" s="451">
        <f t="shared" si="1"/>
        <v>0</v>
      </c>
      <c r="I19" s="122"/>
      <c r="J19" s="453">
        <v>187.9</v>
      </c>
      <c r="K19" s="122"/>
      <c r="L19" s="454">
        <f t="shared" si="2"/>
        <v>0</v>
      </c>
      <c r="M19" s="122"/>
      <c r="N19" s="455"/>
      <c r="O19" s="456"/>
      <c r="P19" s="123"/>
      <c r="Q19" s="457"/>
      <c r="R19" s="458"/>
      <c r="S19" s="130"/>
      <c r="T19" s="124"/>
      <c r="U19" s="460"/>
      <c r="V19" s="461"/>
      <c r="W19" s="462"/>
      <c r="X19" s="463"/>
      <c r="Y19" s="3"/>
      <c r="Z19" s="3"/>
    </row>
    <row r="20" ht="6.75" customHeight="1">
      <c r="A20" s="434"/>
      <c r="B20" s="330"/>
      <c r="C20" s="465"/>
      <c r="D20" s="329"/>
      <c r="E20" s="330"/>
      <c r="F20" s="466"/>
      <c r="G20" s="467"/>
      <c r="H20" s="108"/>
      <c r="I20" s="108"/>
      <c r="J20" s="467"/>
      <c r="K20" s="108"/>
      <c r="L20" s="108"/>
      <c r="M20" s="156"/>
      <c r="N20" s="468"/>
      <c r="O20" s="469"/>
      <c r="P20" s="334"/>
      <c r="Q20" s="470"/>
      <c r="R20" s="471"/>
      <c r="S20" s="341"/>
      <c r="T20" s="472"/>
      <c r="U20" s="473"/>
      <c r="V20" s="474"/>
      <c r="W20" s="475"/>
      <c r="X20" s="476"/>
      <c r="Y20" s="3"/>
      <c r="Z20" s="3"/>
    </row>
    <row r="21" ht="22.5" customHeight="1">
      <c r="A21" s="477" t="s">
        <v>127</v>
      </c>
      <c r="B21" s="348"/>
      <c r="C21" s="348"/>
      <c r="D21" s="348"/>
      <c r="E21" s="348"/>
      <c r="F21" s="349"/>
      <c r="G21" s="352"/>
      <c r="H21" s="478">
        <f>SUM(H10:H19)</f>
        <v>0</v>
      </c>
      <c r="I21" s="354"/>
      <c r="J21" s="355">
        <f>IF(H21&gt;0,L21/H21,0)</f>
        <v>0</v>
      </c>
      <c r="K21" s="356"/>
      <c r="L21" s="357">
        <f>SUM(L10:L19)</f>
        <v>0</v>
      </c>
      <c r="M21" s="358"/>
      <c r="N21" s="479">
        <f t="shared" ref="N21:W21" si="3">SUM(N10:N19)</f>
        <v>0</v>
      </c>
      <c r="O21" s="480">
        <f t="shared" si="3"/>
        <v>0</v>
      </c>
      <c r="P21" s="359">
        <f t="shared" si="3"/>
        <v>0</v>
      </c>
      <c r="Q21" s="481">
        <f t="shared" si="3"/>
        <v>0</v>
      </c>
      <c r="R21" s="482">
        <f t="shared" si="3"/>
        <v>0</v>
      </c>
      <c r="S21" s="483">
        <f t="shared" si="3"/>
        <v>0</v>
      </c>
      <c r="T21" s="484">
        <f t="shared" si="3"/>
        <v>0</v>
      </c>
      <c r="U21" s="485">
        <f t="shared" si="3"/>
        <v>0</v>
      </c>
      <c r="V21" s="486">
        <f t="shared" si="3"/>
        <v>0</v>
      </c>
      <c r="W21" s="487">
        <f t="shared" si="3"/>
        <v>0</v>
      </c>
      <c r="X21" s="488">
        <f>SUM(X9:X19)</f>
        <v>0</v>
      </c>
      <c r="Y21" s="3"/>
      <c r="Z21" s="3"/>
    </row>
    <row r="22" ht="6.75" customHeight="1">
      <c r="A22" s="3"/>
      <c r="B22" s="2"/>
      <c r="C22" s="2"/>
      <c r="D22" s="2"/>
      <c r="E22" s="2"/>
      <c r="F22" s="2"/>
      <c r="G22" s="2"/>
      <c r="H22" s="2"/>
      <c r="I22" s="372"/>
      <c r="J22" s="373"/>
      <c r="K22" s="372"/>
      <c r="L22" s="372"/>
      <c r="M22" s="37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ht="25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ht="55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3"/>
      <c r="Z24" s="3"/>
    </row>
    <row r="25" ht="6.75" customHeight="1">
      <c r="A25" s="3"/>
      <c r="B25" s="2"/>
      <c r="C25" s="2"/>
      <c r="D25" s="2"/>
      <c r="E25" s="2"/>
      <c r="F25" s="2"/>
      <c r="G25" s="2"/>
      <c r="H25" s="2"/>
      <c r="I25" s="372"/>
      <c r="J25" s="373"/>
      <c r="K25" s="372"/>
      <c r="L25" s="372"/>
      <c r="M25" s="37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ht="12.0" customHeight="1">
      <c r="A26" s="374" t="s">
        <v>128</v>
      </c>
      <c r="B26" s="489"/>
      <c r="C26" s="48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ht="15.75" customHeight="1">
      <c r="A27" s="376" t="s">
        <v>183</v>
      </c>
      <c r="B27" s="379"/>
      <c r="C27" s="377"/>
      <c r="D27" s="377"/>
      <c r="E27" s="377"/>
      <c r="F27" s="378">
        <f>COUNTA(B10:B19)</f>
        <v>10</v>
      </c>
      <c r="G27" s="380"/>
      <c r="H27" s="381">
        <f>SUM(N27:X27)</f>
        <v>0</v>
      </c>
      <c r="I27" s="382"/>
      <c r="J27" s="490">
        <v>1685.4</v>
      </c>
      <c r="K27" s="384"/>
      <c r="L27" s="385">
        <f>H27*J27</f>
        <v>0</v>
      </c>
      <c r="M27" s="86"/>
      <c r="N27" s="440"/>
      <c r="O27" s="441"/>
      <c r="P27" s="491"/>
      <c r="Q27" s="492"/>
      <c r="R27" s="443"/>
      <c r="S27" s="94"/>
      <c r="T27" s="444"/>
      <c r="U27" s="445"/>
      <c r="V27" s="446"/>
      <c r="W27" s="447"/>
      <c r="X27" s="448"/>
      <c r="Y27" s="3"/>
      <c r="Z27" s="3"/>
    </row>
    <row r="28" ht="15.75" customHeight="1">
      <c r="A28" s="493" t="str">
        <f>"Send me 1 of each of the "&amp;C26&amp;" Volumes in Catalogue, all the same color, times the number entered for each color in row "&amp;ROW(H27)</f>
        <v>Send me 1 of each of the  Volumes in Catalogue, all the same color, times the number entered for each color in row 27</v>
      </c>
      <c r="G28" s="494"/>
      <c r="H28" s="495"/>
      <c r="I28" s="5"/>
      <c r="J28" s="496"/>
      <c r="K28" s="497" t="str">
        <f>'HOLD BUY Sheet'!$N$145</f>
        <v/>
      </c>
      <c r="L28" s="498"/>
      <c r="M28" s="498"/>
      <c r="N28" s="498"/>
      <c r="O28" s="498"/>
      <c r="P28" s="498"/>
      <c r="Q28" s="498"/>
      <c r="R28" s="498"/>
      <c r="S28" s="499"/>
      <c r="T28" s="500"/>
      <c r="U28" s="501"/>
      <c r="V28" s="499"/>
      <c r="W28" s="499"/>
      <c r="X28" s="502"/>
      <c r="Y28" s="3"/>
      <c r="Z28" s="3"/>
    </row>
    <row r="29" ht="15.75" customHeight="1">
      <c r="A29" s="503"/>
      <c r="B29" s="504"/>
      <c r="C29" s="504"/>
      <c r="D29" s="504"/>
      <c r="E29" s="504"/>
      <c r="F29" s="504"/>
      <c r="G29" s="505"/>
      <c r="H29" s="506"/>
      <c r="I29" s="506"/>
      <c r="J29" s="506"/>
      <c r="K29" s="375"/>
      <c r="L29" s="375"/>
      <c r="M29" s="375"/>
      <c r="N29" s="507"/>
      <c r="O29" s="508" t="str">
        <f>IF(COUNTA(N27:X27)&gt;1,"You are requesting full sets for multiple colors","")</f>
        <v/>
      </c>
      <c r="P29" s="498"/>
      <c r="Q29" s="498"/>
      <c r="R29" s="498"/>
      <c r="S29" s="498"/>
      <c r="T29" s="498"/>
      <c r="U29" s="498"/>
      <c r="V29" s="498"/>
      <c r="W29" s="498"/>
      <c r="X29" s="509"/>
      <c r="Y29" s="3"/>
      <c r="Z29" s="3"/>
    </row>
    <row r="30" ht="8.25" customHeight="1">
      <c r="A30" s="3"/>
      <c r="B30" s="2"/>
      <c r="C30" s="2"/>
      <c r="D30" s="2"/>
      <c r="E30" s="3"/>
      <c r="F30" s="2"/>
      <c r="G30" s="2"/>
      <c r="H30" s="5"/>
      <c r="I30" s="5"/>
      <c r="J30" s="5"/>
      <c r="K30" s="2"/>
      <c r="L30" s="2"/>
      <c r="M30" s="2"/>
      <c r="N30" s="398"/>
      <c r="O30" s="398"/>
      <c r="P30" s="399"/>
      <c r="Q30" s="399"/>
      <c r="R30" s="399"/>
      <c r="S30" s="399"/>
      <c r="T30" s="399"/>
      <c r="U30" s="399"/>
      <c r="V30" s="399"/>
      <c r="W30" s="399"/>
      <c r="X30" s="398"/>
      <c r="Y30" s="3"/>
      <c r="Z30" s="3"/>
    </row>
    <row r="31" ht="15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ht="15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ht="15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ht="15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</row>
    <row r="35" ht="15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3"/>
      <c r="Z35" s="3"/>
    </row>
    <row r="36" ht="15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3"/>
      <c r="Z36" s="3"/>
    </row>
    <row r="37" ht="15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"/>
      <c r="Z37" s="3"/>
    </row>
    <row r="38" ht="15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3"/>
      <c r="Z38" s="3"/>
    </row>
    <row r="39" ht="15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</row>
    <row r="40" ht="15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3"/>
    </row>
    <row r="41" ht="15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3"/>
      <c r="Z41" s="3"/>
    </row>
    <row r="42" ht="15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3"/>
      <c r="Z42" s="3"/>
    </row>
    <row r="43" ht="15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3"/>
      <c r="Z43" s="3"/>
    </row>
    <row r="44" ht="15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3"/>
      <c r="Z44" s="3"/>
    </row>
    <row r="45" ht="15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3"/>
      <c r="Z45" s="3"/>
    </row>
    <row r="46" ht="15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"/>
      <c r="Z46" s="3"/>
    </row>
    <row r="47" ht="15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3"/>
      <c r="Z47" s="3"/>
    </row>
    <row r="48" ht="15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3"/>
    </row>
    <row r="49" ht="15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3"/>
      <c r="Z49" s="3"/>
    </row>
    <row r="50" ht="15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3"/>
      <c r="Z50" s="3"/>
    </row>
    <row r="51" ht="15.7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3"/>
      <c r="Z51" s="3"/>
    </row>
    <row r="52" ht="15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"/>
      <c r="Z52" s="3"/>
    </row>
    <row r="53" ht="15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3"/>
      <c r="Z53" s="3"/>
    </row>
    <row r="54" ht="15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3"/>
      <c r="Z54" s="3"/>
    </row>
    <row r="55" ht="15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"/>
      <c r="Z55" s="3"/>
    </row>
    <row r="56" ht="15.7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3"/>
      <c r="Z56" s="3"/>
    </row>
    <row r="57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3"/>
      <c r="Z57" s="3"/>
    </row>
    <row r="58" ht="15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3"/>
      <c r="Z58" s="3"/>
    </row>
    <row r="59" ht="15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"/>
      <c r="Z59" s="3"/>
    </row>
    <row r="60" ht="15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"/>
      <c r="Z60" s="3"/>
    </row>
    <row r="61" ht="15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"/>
      <c r="Z61" s="3"/>
    </row>
    <row r="62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"/>
      <c r="Z62" s="3"/>
    </row>
    <row r="63" ht="7.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3"/>
      <c r="Z63" s="3"/>
    </row>
    <row r="64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3"/>
      <c r="Z64" s="3"/>
    </row>
    <row r="65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3"/>
      <c r="Z65" s="3"/>
    </row>
    <row r="6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3"/>
      <c r="Z66" s="3"/>
    </row>
    <row r="67" ht="15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"/>
      <c r="Z67" s="3"/>
    </row>
    <row r="68" ht="15.7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3"/>
      <c r="Z68" s="3"/>
    </row>
    <row r="69" ht="15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3"/>
      <c r="Z69" s="3"/>
    </row>
    <row r="70" ht="15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3"/>
      <c r="Z70" s="3"/>
    </row>
    <row r="71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3"/>
      <c r="Z71" s="3"/>
    </row>
    <row r="72" ht="15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3"/>
    </row>
    <row r="73" ht="15.7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3"/>
    </row>
    <row r="74" ht="15.7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3"/>
    </row>
    <row r="75" ht="15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  <c r="Z75" s="3"/>
    </row>
    <row r="7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3"/>
    </row>
    <row r="77" ht="15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  <c r="Z77" s="3"/>
    </row>
    <row r="78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3"/>
    </row>
    <row r="79" ht="15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  <c r="Z79" s="3"/>
    </row>
    <row r="80" ht="15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3"/>
    </row>
    <row r="81" ht="15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3"/>
    </row>
    <row r="82" ht="15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  <c r="Z82" s="3"/>
    </row>
    <row r="83" ht="15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3"/>
    </row>
    <row r="84" ht="15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  <c r="Z84" s="3"/>
    </row>
    <row r="85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3"/>
    </row>
    <row r="86" ht="15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  <c r="Z86" s="3"/>
    </row>
    <row r="87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3"/>
    </row>
    <row r="88" ht="15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  <c r="Z88" s="3"/>
    </row>
    <row r="89" ht="15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3"/>
    </row>
    <row r="90" ht="15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3"/>
    </row>
    <row r="91" ht="15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  <c r="Z91" s="3"/>
    </row>
    <row r="92" ht="15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3"/>
    </row>
    <row r="93" ht="15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  <c r="Z93" s="3"/>
    </row>
    <row r="94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3"/>
    </row>
    <row r="95" ht="15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3"/>
      <c r="Z95" s="3"/>
    </row>
    <row r="96" ht="15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3"/>
    </row>
    <row r="97" ht="15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3"/>
      <c r="Z97" s="3"/>
    </row>
    <row r="98" ht="15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3"/>
    </row>
    <row r="99" ht="15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3"/>
    </row>
    <row r="100" ht="15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3"/>
      <c r="Z100" s="3"/>
    </row>
    <row r="101" ht="15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3"/>
    </row>
    <row r="102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3"/>
      <c r="Z102" s="3"/>
    </row>
    <row r="103" ht="15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3"/>
    </row>
    <row r="104" ht="15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3"/>
      <c r="Z104" s="3"/>
    </row>
    <row r="105" ht="15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3"/>
    </row>
    <row r="106" ht="15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3"/>
      <c r="Z106" s="3"/>
    </row>
    <row r="107" ht="15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3"/>
    </row>
    <row r="108" ht="15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3"/>
      <c r="Z108" s="3"/>
    </row>
    <row r="109" ht="15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3"/>
      <c r="Z109" s="3"/>
    </row>
    <row r="110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3"/>
    </row>
    <row r="111" ht="15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3"/>
      <c r="Z111" s="3"/>
    </row>
    <row r="112" ht="15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3"/>
    </row>
    <row r="113" ht="15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3"/>
    </row>
    <row r="114" ht="15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"/>
      <c r="Z114" s="3"/>
    </row>
    <row r="115" ht="15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3"/>
    </row>
    <row r="11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3"/>
    </row>
    <row r="117" ht="15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3"/>
      <c r="Z117" s="3"/>
    </row>
    <row r="118" ht="15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3"/>
    </row>
    <row r="119" ht="15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3"/>
      <c r="Z119" s="3"/>
    </row>
    <row r="120" ht="15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3"/>
      <c r="Z120" s="3"/>
    </row>
    <row r="121" ht="15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3"/>
    </row>
    <row r="122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3"/>
      <c r="Z122" s="3"/>
    </row>
    <row r="123" ht="15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3"/>
    </row>
    <row r="124" ht="15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3"/>
      <c r="Z124" s="3"/>
    </row>
    <row r="125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3"/>
    </row>
    <row r="126" ht="15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3"/>
      <c r="Z126" s="3"/>
    </row>
    <row r="127" ht="15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3"/>
    </row>
    <row r="128" ht="15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3"/>
      <c r="Z128" s="3"/>
    </row>
    <row r="129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3"/>
      <c r="Z129" s="3"/>
    </row>
    <row r="130" ht="15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3"/>
      <c r="Z130" s="3"/>
    </row>
    <row r="131" ht="15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3"/>
      <c r="Z131" s="3"/>
    </row>
    <row r="132" ht="15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3"/>
      <c r="Z132" s="3"/>
    </row>
    <row r="133" ht="15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"/>
      <c r="Z133" s="3"/>
    </row>
    <row r="134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3"/>
      <c r="Z134" s="3"/>
    </row>
    <row r="135" ht="15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3"/>
      <c r="Z135" s="3"/>
    </row>
    <row r="136" ht="15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3"/>
      <c r="Z136" s="3"/>
    </row>
    <row r="137" ht="15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3"/>
      <c r="Z137" s="3"/>
    </row>
    <row r="138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3"/>
      <c r="Z138" s="3"/>
    </row>
    <row r="139" ht="15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3"/>
      <c r="Z139" s="3"/>
    </row>
    <row r="140" ht="15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3"/>
      <c r="Z140" s="3"/>
    </row>
    <row r="141" ht="15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3"/>
      <c r="Z141" s="3"/>
    </row>
    <row r="142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3"/>
      <c r="Z142" s="3"/>
    </row>
    <row r="143" ht="15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3"/>
      <c r="Z143" s="3"/>
    </row>
    <row r="144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3"/>
      <c r="Z144" s="3"/>
    </row>
    <row r="145" ht="15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3"/>
      <c r="Z145" s="3"/>
    </row>
    <row r="14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3"/>
      <c r="Z146" s="3"/>
    </row>
    <row r="147" ht="15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3"/>
      <c r="Z147" s="3"/>
    </row>
    <row r="148" ht="15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3"/>
      <c r="Z148" s="3"/>
    </row>
    <row r="149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3"/>
      <c r="Z149" s="3"/>
    </row>
    <row r="150" ht="15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</row>
    <row r="151" ht="15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3"/>
      <c r="Z151" s="3"/>
    </row>
    <row r="152" ht="15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3"/>
      <c r="Z152" s="3"/>
    </row>
    <row r="153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3"/>
      <c r="Z153" s="3"/>
    </row>
    <row r="154" ht="15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"/>
      <c r="Z154" s="3"/>
    </row>
    <row r="155" ht="15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3"/>
      <c r="Z155" s="3"/>
    </row>
    <row r="156" ht="15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3"/>
      <c r="Z156" s="3"/>
    </row>
    <row r="157" ht="15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3"/>
      <c r="Z157" s="3"/>
    </row>
    <row r="158" ht="15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3"/>
      <c r="Z158" s="3"/>
    </row>
    <row r="159" ht="15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3"/>
      <c r="Z159" s="3"/>
    </row>
    <row r="160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3"/>
      <c r="Z160" s="3"/>
    </row>
    <row r="161" ht="15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3"/>
      <c r="Z161" s="3"/>
    </row>
    <row r="162" ht="15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3"/>
      <c r="Z162" s="3"/>
    </row>
    <row r="163" ht="15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3"/>
      <c r="Z163" s="3"/>
    </row>
    <row r="164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3"/>
      <c r="Z164" s="3"/>
    </row>
    <row r="165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3"/>
      <c r="Z165" s="3"/>
    </row>
    <row r="166" ht="15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3"/>
      <c r="Z166" s="3"/>
    </row>
    <row r="167" ht="15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3"/>
      <c r="Z167" s="3"/>
    </row>
    <row r="168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3"/>
      <c r="Z168" s="3"/>
    </row>
    <row r="169" ht="15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3"/>
      <c r="Z169" s="3"/>
    </row>
    <row r="170" ht="15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3"/>
      <c r="Z170" s="3"/>
    </row>
    <row r="171" ht="15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"/>
      <c r="Z171" s="3"/>
    </row>
    <row r="172" ht="15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3"/>
      <c r="Z172" s="3"/>
    </row>
    <row r="173" ht="15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3"/>
      <c r="Z173" s="3"/>
    </row>
    <row r="174" ht="15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3"/>
      <c r="Z174" s="3"/>
    </row>
    <row r="175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3"/>
      <c r="Z175" s="3"/>
    </row>
    <row r="176" ht="15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3"/>
      <c r="Z176" s="3"/>
    </row>
    <row r="177" ht="15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3"/>
      <c r="Z177" s="3"/>
    </row>
    <row r="178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3"/>
      <c r="Z178" s="3"/>
    </row>
    <row r="179" ht="15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3"/>
      <c r="Z179" s="3"/>
    </row>
    <row r="180" ht="15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3"/>
      <c r="Z180" s="3"/>
    </row>
    <row r="181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"/>
      <c r="Z181" s="3"/>
    </row>
    <row r="182" ht="15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3"/>
      <c r="Z182" s="3"/>
    </row>
    <row r="183" ht="15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3"/>
      <c r="Z183" s="3"/>
    </row>
    <row r="184" ht="15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3"/>
      <c r="Z184" s="3"/>
    </row>
    <row r="185" ht="15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3"/>
      <c r="Z185" s="3"/>
    </row>
    <row r="18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3"/>
      <c r="Z186" s="3"/>
    </row>
    <row r="187" ht="15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3"/>
      <c r="Z187" s="3"/>
    </row>
    <row r="188" ht="15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3"/>
      <c r="Z188" s="3"/>
    </row>
    <row r="189" ht="15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3"/>
      <c r="Z189" s="3"/>
    </row>
    <row r="190" ht="15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3"/>
      <c r="Z190" s="3"/>
    </row>
    <row r="191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3"/>
      <c r="Z191" s="3"/>
    </row>
    <row r="192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3"/>
      <c r="Z192" s="3"/>
    </row>
    <row r="193" ht="15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3"/>
      <c r="Z193" s="3"/>
    </row>
    <row r="194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3"/>
      <c r="Z194" s="3"/>
    </row>
    <row r="195" ht="15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3"/>
      <c r="Z195" s="3"/>
    </row>
    <row r="196" ht="15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3"/>
      <c r="Z196" s="3"/>
    </row>
    <row r="197" ht="15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3"/>
      <c r="Z197" s="3"/>
    </row>
    <row r="198" ht="15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3"/>
      <c r="Z198" s="3"/>
    </row>
    <row r="199" ht="15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3"/>
      <c r="Z199" s="3"/>
    </row>
    <row r="200" ht="15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3"/>
      <c r="Z200" s="3"/>
    </row>
    <row r="201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3"/>
      <c r="Z201" s="3"/>
    </row>
    <row r="202" ht="15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3"/>
      <c r="Z202" s="3"/>
    </row>
    <row r="203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3"/>
      <c r="Z203" s="3"/>
    </row>
    <row r="204" ht="15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3"/>
      <c r="Z204" s="3"/>
    </row>
    <row r="205" ht="15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3"/>
      <c r="Z205" s="3"/>
    </row>
    <row r="206" ht="15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3"/>
      <c r="Z206" s="3"/>
    </row>
    <row r="207" ht="15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3"/>
      <c r="Z207" s="3"/>
    </row>
    <row r="208" ht="15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3"/>
      <c r="Z208" s="3"/>
    </row>
    <row r="209" ht="15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3"/>
      <c r="Z209" s="3"/>
    </row>
    <row r="210" ht="15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3"/>
      <c r="Z210" s="3"/>
    </row>
    <row r="211" ht="15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3"/>
      <c r="Z211" s="3"/>
    </row>
    <row r="212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3"/>
      <c r="Z212" s="3"/>
    </row>
    <row r="213" ht="15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3"/>
      <c r="Z213" s="3"/>
    </row>
    <row r="214" ht="15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3"/>
      <c r="Z214" s="3"/>
    </row>
    <row r="215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M1:O1"/>
    <mergeCell ref="P1:R1"/>
    <mergeCell ref="P2:R2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28:F29"/>
    <mergeCell ref="B19:E19"/>
  </mergeCells>
  <printOptions horizontalCentered="1"/>
  <pageMargins bottom="0.25" footer="0.0" header="0.0" left="0.2" right="0.2" top="0.25"/>
  <pageSetup orientation="landscape"/>
  <headerFooter>
    <oddHeader>&amp;R5/22/2022 International Distributor</oddHeader>
    <oddFooter>&amp;CP &amp;P/</oddFooter>
  </headerFooter>
  <rowBreaks count="1" manualBreakCount="1">
    <brk id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15.0" topLeftCell="B16" activePane="bottomRight" state="frozen"/>
      <selection activeCell="B1" sqref="B1" pane="topRight"/>
      <selection activeCell="A16" sqref="A16" pane="bottomLeft"/>
      <selection activeCell="B16" sqref="B16" pane="bottomRight"/>
    </sheetView>
  </sheetViews>
  <sheetFormatPr customHeight="1" defaultColWidth="12.63" defaultRowHeight="15.0"/>
  <cols>
    <col customWidth="1" min="1" max="1" width="35.63"/>
    <col customWidth="1" min="2" max="14" width="8.88"/>
    <col customWidth="1" min="15" max="15" width="1.63"/>
    <col customWidth="1" min="16" max="16" width="8.88"/>
    <col customWidth="1" min="17" max="26" width="8.63"/>
  </cols>
  <sheetData>
    <row r="1" ht="12.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0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0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0" customHeight="1">
      <c r="A6" s="3"/>
      <c r="B6" s="510"/>
      <c r="C6" s="510"/>
      <c r="D6" s="510"/>
      <c r="E6" s="510"/>
      <c r="F6" s="510"/>
      <c r="G6" s="510"/>
      <c r="H6" s="5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0" customHeight="1">
      <c r="A7" s="511" t="s">
        <v>184</v>
      </c>
      <c r="B7" s="48" t="s">
        <v>32</v>
      </c>
      <c r="C7" s="49" t="s">
        <v>33</v>
      </c>
      <c r="D7" s="50" t="s">
        <v>34</v>
      </c>
      <c r="E7" s="51" t="s">
        <v>35</v>
      </c>
      <c r="F7" s="52" t="s">
        <v>36</v>
      </c>
      <c r="G7" s="53" t="s">
        <v>37</v>
      </c>
      <c r="H7" s="54" t="s">
        <v>38</v>
      </c>
      <c r="I7" s="55" t="s">
        <v>39</v>
      </c>
      <c r="J7" s="56" t="s">
        <v>40</v>
      </c>
      <c r="K7" s="57" t="s">
        <v>41</v>
      </c>
      <c r="L7" s="58" t="s">
        <v>42</v>
      </c>
      <c r="M7" s="59" t="s">
        <v>43</v>
      </c>
      <c r="N7" s="60" t="s">
        <v>44</v>
      </c>
      <c r="O7" s="3"/>
      <c r="P7" s="512" t="s">
        <v>185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ht="6.75" customHeight="1">
      <c r="A8" s="3"/>
      <c r="B8" s="64"/>
      <c r="C8" s="65"/>
      <c r="D8" s="66"/>
      <c r="E8" s="67"/>
      <c r="F8" s="68"/>
      <c r="G8" s="69"/>
      <c r="H8" s="70"/>
      <c r="I8" s="71"/>
      <c r="J8" s="72"/>
      <c r="K8" s="513"/>
      <c r="L8" s="74"/>
      <c r="M8" s="61"/>
      <c r="N8" s="75"/>
      <c r="O8" s="3"/>
      <c r="P8" s="514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515" t="s">
        <v>186</v>
      </c>
      <c r="B9" s="87">
        <f>'HOLD BUY Sheet'!Q138+('HOLD BUY Sheet'!Q144*'HOLD BUY Sheet'!$E$144)+('HOLD BUY Sheet'!Q147*'HOLD BUY Sheet'!$E$147)+('HOLD BUY Sheet'!Q150*'HOLD BUY Sheet'!$E$150)+('HOLD BUY Sheet'!Q153*'HOLD BUY Sheet'!$E$153)+('HOLD BUY Sheet'!Q156*'HOLD BUY Sheet'!$E$156)+('HOLD BUY Sheet'!Q159*'HOLD BUY Sheet'!$E$159)+('HOLD BUY Sheet'!Q162*'HOLD BUY Sheet'!$E$162)+('HOLD BUY Sheet'!Q165*'HOLD BUY Sheet'!$E$165)+('HOLD BUY Sheet'!Q168*'HOLD BUY Sheet'!$E$168)+('HOLD BUY Sheet'!Q171*'HOLD BUY Sheet'!$E$171)+('HOLD BUY Sheet'!Q174*'HOLD BUY Sheet'!$E$174)+('HOLD BUY Sheet'!Q177*'HOLD BUY Sheet'!$E$177)+('HOLD BUY Sheet'!Q180*'HOLD BUY Sheet'!$E$180)+('HOLD BUY Sheet'!Q183*'HOLD BUY Sheet'!$E$183)+('HOLD BUY Sheet'!Q186*'HOLD BUY Sheet'!$E$186)</f>
        <v>0</v>
      </c>
      <c r="C9" s="403">
        <f>'HOLD BUY Sheet'!R138+('HOLD BUY Sheet'!R144*'HOLD BUY Sheet'!$E$144)+('HOLD BUY Sheet'!R147*'HOLD BUY Sheet'!$E$147)+('HOLD BUY Sheet'!R150*'HOLD BUY Sheet'!$E$150)+('HOLD BUY Sheet'!R153*'HOLD BUY Sheet'!$E$153)+('HOLD BUY Sheet'!R156*'HOLD BUY Sheet'!$E$156)+('HOLD BUY Sheet'!R159*'HOLD BUY Sheet'!$E$159)+('HOLD BUY Sheet'!R162*'HOLD BUY Sheet'!$E$162)+('HOLD BUY Sheet'!R165*'HOLD BUY Sheet'!$E$165)+('HOLD BUY Sheet'!R168*'HOLD BUY Sheet'!$E$168)+('HOLD BUY Sheet'!R171*'HOLD BUY Sheet'!$E$171)+('HOLD BUY Sheet'!R174*'HOLD BUY Sheet'!$E$174)+('HOLD BUY Sheet'!R177*'HOLD BUY Sheet'!$E$177)+('HOLD BUY Sheet'!R180*'HOLD BUY Sheet'!$E$180)+('HOLD BUY Sheet'!R183*'HOLD BUY Sheet'!$E$183)+('HOLD BUY Sheet'!R186*'HOLD BUY Sheet'!$E$186)</f>
        <v>0</v>
      </c>
      <c r="D9" s="89">
        <f>'HOLD BUY Sheet'!S138+('HOLD BUY Sheet'!S144*'HOLD BUY Sheet'!$E$144)+('HOLD BUY Sheet'!S147*'HOLD BUY Sheet'!$E$147)+('HOLD BUY Sheet'!S150*'HOLD BUY Sheet'!$E$150)+('HOLD BUY Sheet'!S153*'HOLD BUY Sheet'!$E$153)+('HOLD BUY Sheet'!S156*'HOLD BUY Sheet'!$E$156)+('HOLD BUY Sheet'!S159*'HOLD BUY Sheet'!$E$159)+('HOLD BUY Sheet'!S162*'HOLD BUY Sheet'!$E$162)+('HOLD BUY Sheet'!S165*'HOLD BUY Sheet'!$E$165)+('HOLD BUY Sheet'!S168*'HOLD BUY Sheet'!$E$168)+('HOLD BUY Sheet'!S171*'HOLD BUY Sheet'!$E$171)+('HOLD BUY Sheet'!S174*'HOLD BUY Sheet'!$E$174)+('HOLD BUY Sheet'!S177*'HOLD BUY Sheet'!$E$177)+('HOLD BUY Sheet'!S180*'HOLD BUY Sheet'!$E$180)+('HOLD BUY Sheet'!S183*'HOLD BUY Sheet'!$E$183)+('HOLD BUY Sheet'!S186*'HOLD BUY Sheet'!$E$186)</f>
        <v>0</v>
      </c>
      <c r="E9" s="90">
        <f>'HOLD BUY Sheet'!T138+('HOLD BUY Sheet'!T144*'HOLD BUY Sheet'!$E$144)+('HOLD BUY Sheet'!T147*'HOLD BUY Sheet'!$E$147)+('HOLD BUY Sheet'!T150*'HOLD BUY Sheet'!$E$150)+('HOLD BUY Sheet'!T153*'HOLD BUY Sheet'!$E$153)+('HOLD BUY Sheet'!T156*'HOLD BUY Sheet'!$E$156)+('HOLD BUY Sheet'!T159*'HOLD BUY Sheet'!$E$159)+('HOLD BUY Sheet'!T162*'HOLD BUY Sheet'!$E$162)+('HOLD BUY Sheet'!T165*'HOLD BUY Sheet'!$E$165)+('HOLD BUY Sheet'!T168*'HOLD BUY Sheet'!$E$168)+('HOLD BUY Sheet'!T171*'HOLD BUY Sheet'!$E$171)+('HOLD BUY Sheet'!T174*'HOLD BUY Sheet'!$E$174)+('HOLD BUY Sheet'!T177*'HOLD BUY Sheet'!$E$177)+('HOLD BUY Sheet'!T180*'HOLD BUY Sheet'!$E$180)+('HOLD BUY Sheet'!T183*'HOLD BUY Sheet'!$E$183)+('HOLD BUY Sheet'!T186*'HOLD BUY Sheet'!$E$186)</f>
        <v>0</v>
      </c>
      <c r="F9" s="91">
        <f>'HOLD BUY Sheet'!U138+('HOLD BUY Sheet'!U144*'HOLD BUY Sheet'!$E$144)+('HOLD BUY Sheet'!U147*'HOLD BUY Sheet'!$E$147)+('HOLD BUY Sheet'!U150*'HOLD BUY Sheet'!$E$150)+('HOLD BUY Sheet'!U153*'HOLD BUY Sheet'!$E$153)+('HOLD BUY Sheet'!U156*'HOLD BUY Sheet'!$E$156)+('HOLD BUY Sheet'!U159*'HOLD BUY Sheet'!$E$159)+('HOLD BUY Sheet'!U162*'HOLD BUY Sheet'!$E$162)+('HOLD BUY Sheet'!U165*'HOLD BUY Sheet'!$E$165)+('HOLD BUY Sheet'!U168*'HOLD BUY Sheet'!$E$168)+('HOLD BUY Sheet'!U171*'HOLD BUY Sheet'!$E$171)+('HOLD BUY Sheet'!U174*'HOLD BUY Sheet'!$E$174)+('HOLD BUY Sheet'!U177*'HOLD BUY Sheet'!$E$177)+('HOLD BUY Sheet'!U180*'HOLD BUY Sheet'!$E$180)+('HOLD BUY Sheet'!U183*'HOLD BUY Sheet'!$E$183)+('HOLD BUY Sheet'!U186*'HOLD BUY Sheet'!$E$186)</f>
        <v>0</v>
      </c>
      <c r="G9" s="92">
        <f>'HOLD BUY Sheet'!V138+('HOLD BUY Sheet'!V144*'HOLD BUY Sheet'!$E$144)+('HOLD BUY Sheet'!V147*'HOLD BUY Sheet'!$E$147)+('HOLD BUY Sheet'!V150*'HOLD BUY Sheet'!$E$150)+('HOLD BUY Sheet'!V153*'HOLD BUY Sheet'!$E$153)+('HOLD BUY Sheet'!V156*'HOLD BUY Sheet'!$E$156)+('HOLD BUY Sheet'!V159*'HOLD BUY Sheet'!$E$159)+('HOLD BUY Sheet'!V162*'HOLD BUY Sheet'!$E$162)+('HOLD BUY Sheet'!V165*'HOLD BUY Sheet'!$E$165)+('HOLD BUY Sheet'!V168*'HOLD BUY Sheet'!$E$168)+('HOLD BUY Sheet'!V171*'HOLD BUY Sheet'!$E$171)+('HOLD BUY Sheet'!V174*'HOLD BUY Sheet'!$E$174)+('HOLD BUY Sheet'!V177*'HOLD BUY Sheet'!$E$177)+('HOLD BUY Sheet'!V180*'HOLD BUY Sheet'!$E$180)+('HOLD BUY Sheet'!V183*'HOLD BUY Sheet'!$E$183)+('HOLD BUY Sheet'!V186*'HOLD BUY Sheet'!$E$186)</f>
        <v>0</v>
      </c>
      <c r="H9" s="93">
        <f>'HOLD BUY Sheet'!W138+('HOLD BUY Sheet'!W144*'HOLD BUY Sheet'!$E$144)+('HOLD BUY Sheet'!W147*'HOLD BUY Sheet'!$E$147)+('HOLD BUY Sheet'!W150*'HOLD BUY Sheet'!$E$150)+('HOLD BUY Sheet'!W153*'HOLD BUY Sheet'!$E$153)+('HOLD BUY Sheet'!W156*'HOLD BUY Sheet'!$E$156)+('HOLD BUY Sheet'!W159*'HOLD BUY Sheet'!$E$159)+('HOLD BUY Sheet'!W162*'HOLD BUY Sheet'!$E$162)+('HOLD BUY Sheet'!W165*'HOLD BUY Sheet'!$E$165)+('HOLD BUY Sheet'!W168*'HOLD BUY Sheet'!$E$168)+('HOLD BUY Sheet'!W171*'HOLD BUY Sheet'!$E$171)+('HOLD BUY Sheet'!W174*'HOLD BUY Sheet'!$E$174)+('HOLD BUY Sheet'!W177*'HOLD BUY Sheet'!$E$177)+('HOLD BUY Sheet'!W180*'HOLD BUY Sheet'!$E$180)+('HOLD BUY Sheet'!W183*'HOLD BUY Sheet'!$E$183)+('HOLD BUY Sheet'!W186*'HOLD BUY Sheet'!$E$186)</f>
        <v>0</v>
      </c>
      <c r="I9" s="94">
        <f>'HOLD BUY Sheet'!X138+('HOLD BUY Sheet'!X144*'HOLD BUY Sheet'!$E$144)+('HOLD BUY Sheet'!X147*'HOLD BUY Sheet'!$E$147)+('HOLD BUY Sheet'!X150*'HOLD BUY Sheet'!$E$150)+('HOLD BUY Sheet'!X153*'HOLD BUY Sheet'!$E$153)+('HOLD BUY Sheet'!X156*'HOLD BUY Sheet'!$E$156)+('HOLD BUY Sheet'!X159*'HOLD BUY Sheet'!$E$159)+('HOLD BUY Sheet'!X162*'HOLD BUY Sheet'!$E$162)+('HOLD BUY Sheet'!X165*'HOLD BUY Sheet'!$E$165)+('HOLD BUY Sheet'!X168*'HOLD BUY Sheet'!$E$168)+('HOLD BUY Sheet'!X171*'HOLD BUY Sheet'!$E$171)+('HOLD BUY Sheet'!X174*'HOLD BUY Sheet'!$E$174)+('HOLD BUY Sheet'!X177*'HOLD BUY Sheet'!$E$177)+('HOLD BUY Sheet'!X180*'HOLD BUY Sheet'!$E$180)+('HOLD BUY Sheet'!X183*'HOLD BUY Sheet'!$E$183)+('HOLD BUY Sheet'!X186*'HOLD BUY Sheet'!$E$186)</f>
        <v>0</v>
      </c>
      <c r="J9" s="95">
        <f>'HOLD BUY Sheet'!Y138+('HOLD BUY Sheet'!Y144*'HOLD BUY Sheet'!$E$144)+('HOLD BUY Sheet'!Y147*'HOLD BUY Sheet'!$E$147)+('HOLD BUY Sheet'!Y150*'HOLD BUY Sheet'!$E$150)+('HOLD BUY Sheet'!Y153*'HOLD BUY Sheet'!$E$153)+('HOLD BUY Sheet'!Y156*'HOLD BUY Sheet'!$E$156)+('HOLD BUY Sheet'!Y159*'HOLD BUY Sheet'!$E$159)+('HOLD BUY Sheet'!Y162*'HOLD BUY Sheet'!$E$162)+('HOLD BUY Sheet'!Y165*'HOLD BUY Sheet'!$E$165)+('HOLD BUY Sheet'!Y168*'HOLD BUY Sheet'!$E$168)+('HOLD BUY Sheet'!Y171*'HOLD BUY Sheet'!$E$171)+('HOLD BUY Sheet'!Y174*'HOLD BUY Sheet'!$E$174)+('HOLD BUY Sheet'!Y177*'HOLD BUY Sheet'!$E$177)+('HOLD BUY Sheet'!Y180*'HOLD BUY Sheet'!$E$180)+('HOLD BUY Sheet'!Y183*'HOLD BUY Sheet'!$E$183)+('HOLD BUY Sheet'!Y186*'HOLD BUY Sheet'!$E$186)</f>
        <v>0</v>
      </c>
      <c r="K9" s="96">
        <f>'HOLD BUY Sheet'!Z138+('HOLD BUY Sheet'!Z144*'HOLD BUY Sheet'!$E$144)+('HOLD BUY Sheet'!Z147*'HOLD BUY Sheet'!$E$147)+('HOLD BUY Sheet'!Z150*'HOLD BUY Sheet'!$E$150)+('HOLD BUY Sheet'!Z153*'HOLD BUY Sheet'!$E$153)+('HOLD BUY Sheet'!Z156*'HOLD BUY Sheet'!$E$156)+('HOLD BUY Sheet'!Z159*'HOLD BUY Sheet'!$E$159)+('HOLD BUY Sheet'!Z162*'HOLD BUY Sheet'!$E$162)+('HOLD BUY Sheet'!Z165*'HOLD BUY Sheet'!$E$165)+('HOLD BUY Sheet'!Z168*'HOLD BUY Sheet'!$E$168)+('HOLD BUY Sheet'!Z171*'HOLD BUY Sheet'!$E$171)+('HOLD BUY Sheet'!Z174*'HOLD BUY Sheet'!$E$174)+('HOLD BUY Sheet'!Z177*'HOLD BUY Sheet'!$E$177)+('HOLD BUY Sheet'!Z180*'HOLD BUY Sheet'!$E$180)+('HOLD BUY Sheet'!Z183*'HOLD BUY Sheet'!$E$183)+('HOLD BUY Sheet'!Z186*'HOLD BUY Sheet'!$E$186)</f>
        <v>0</v>
      </c>
      <c r="L9" s="97">
        <f>'HOLD BUY Sheet'!AA138+('HOLD BUY Sheet'!AA144*'HOLD BUY Sheet'!$E$144)+('HOLD BUY Sheet'!AA147*'HOLD BUY Sheet'!$E$147)+('HOLD BUY Sheet'!AA150*'HOLD BUY Sheet'!$E$150)+('HOLD BUY Sheet'!AA153*'HOLD BUY Sheet'!$E$153)+('HOLD BUY Sheet'!AA156*'HOLD BUY Sheet'!$E$156)+('HOLD BUY Sheet'!AA159*'HOLD BUY Sheet'!$E$159)+('HOLD BUY Sheet'!AA162*'HOLD BUY Sheet'!$E$162)+('HOLD BUY Sheet'!AA165*'HOLD BUY Sheet'!$E$165)+('HOLD BUY Sheet'!AA168*'HOLD BUY Sheet'!$E$168)+('HOLD BUY Sheet'!AA171*'HOLD BUY Sheet'!$E$171)+('HOLD BUY Sheet'!AA174*'HOLD BUY Sheet'!$E$174)+('HOLD BUY Sheet'!AA177*'HOLD BUY Sheet'!$E$177)+('HOLD BUY Sheet'!AA180*'HOLD BUY Sheet'!$E$180)+('HOLD BUY Sheet'!AA183*'HOLD BUY Sheet'!$E$183)+('HOLD BUY Sheet'!AA186*'HOLD BUY Sheet'!$E$186)</f>
        <v>0</v>
      </c>
      <c r="M9" s="98">
        <f>'HOLD BUY Sheet'!AB138+('HOLD BUY Sheet'!AB144*'HOLD BUY Sheet'!$E$144)+('HOLD BUY Sheet'!AB147*'HOLD BUY Sheet'!$E$147)+('HOLD BUY Sheet'!AB150*'HOLD BUY Sheet'!$E$150)+('HOLD BUY Sheet'!AB153*'HOLD BUY Sheet'!$E$153)+('HOLD BUY Sheet'!AB156*'HOLD BUY Sheet'!$E$156)+('HOLD BUY Sheet'!AB159*'HOLD BUY Sheet'!$E$159)+('HOLD BUY Sheet'!AB162*'HOLD BUY Sheet'!$E$162)+('HOLD BUY Sheet'!AB165*'HOLD BUY Sheet'!$E$165)+('HOLD BUY Sheet'!AB168*'HOLD BUY Sheet'!$E$168)+('HOLD BUY Sheet'!AB171*'HOLD BUY Sheet'!$E$171)+('HOLD BUY Sheet'!AB174*'HOLD BUY Sheet'!$E$174)+('HOLD BUY Sheet'!AB177*'HOLD BUY Sheet'!$E$177)+('HOLD BUY Sheet'!AB180*'HOLD BUY Sheet'!$E$180)+('HOLD BUY Sheet'!AB183*'HOLD BUY Sheet'!$E$183)+('HOLD BUY Sheet'!AB186*'HOLD BUY Sheet'!$E$186)</f>
        <v>0</v>
      </c>
      <c r="N9" s="99">
        <f>'HOLD BUY Sheet'!AC138+('HOLD BUY Sheet'!AC144*'HOLD BUY Sheet'!$E$144)+('HOLD BUY Sheet'!AC147*'HOLD BUY Sheet'!$E$147)+('HOLD BUY Sheet'!AC150*'HOLD BUY Sheet'!$E$150)+('HOLD BUY Sheet'!AC153*'HOLD BUY Sheet'!$E$153)+('HOLD BUY Sheet'!AC156*'HOLD BUY Sheet'!$E$156)+('HOLD BUY Sheet'!AC159*'HOLD BUY Sheet'!$E$159)+('HOLD BUY Sheet'!AC162*'HOLD BUY Sheet'!$E$162)+('HOLD BUY Sheet'!AC165*'HOLD BUY Sheet'!$E$165)+('HOLD BUY Sheet'!AC168*'HOLD BUY Sheet'!$E$168)+('HOLD BUY Sheet'!AC171*'HOLD BUY Sheet'!$E$171)+('HOLD BUY Sheet'!AC174*'HOLD BUY Sheet'!$E$174)+('HOLD BUY Sheet'!AC177*'HOLD BUY Sheet'!$E$177)+('HOLD BUY Sheet'!AC180*'HOLD BUY Sheet'!$E$180)+('HOLD BUY Sheet'!AC183*'HOLD BUY Sheet'!$E$183)+('HOLD BUY Sheet'!AC186*'HOLD BUY Sheet'!$E$186)</f>
        <v>0</v>
      </c>
      <c r="O9" s="3"/>
      <c r="P9" s="516">
        <f>SUM(B9:N9)</f>
        <v>0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511" t="s">
        <v>187</v>
      </c>
      <c r="B13" s="414" t="s">
        <v>152</v>
      </c>
      <c r="C13" s="415" t="s">
        <v>153</v>
      </c>
      <c r="D13" s="416" t="s">
        <v>154</v>
      </c>
      <c r="E13" s="417" t="s">
        <v>155</v>
      </c>
      <c r="F13" s="418" t="s">
        <v>156</v>
      </c>
      <c r="G13" s="419" t="s">
        <v>157</v>
      </c>
      <c r="H13" s="420" t="s">
        <v>158</v>
      </c>
      <c r="I13" s="421" t="s">
        <v>159</v>
      </c>
      <c r="J13" s="422" t="s">
        <v>160</v>
      </c>
      <c r="K13" s="423" t="s">
        <v>161</v>
      </c>
      <c r="L13" s="424" t="s">
        <v>162</v>
      </c>
      <c r="M13" s="3"/>
      <c r="N13" s="3"/>
      <c r="O13" s="3"/>
      <c r="P13" s="512" t="s">
        <v>185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6.75" customHeight="1">
      <c r="A14" s="3"/>
      <c r="B14" s="428"/>
      <c r="C14" s="429"/>
      <c r="D14" s="64"/>
      <c r="E14" s="430"/>
      <c r="F14" s="431"/>
      <c r="G14" s="71"/>
      <c r="H14" s="432"/>
      <c r="I14" s="433"/>
      <c r="J14" s="75"/>
      <c r="K14" s="67"/>
      <c r="L14" s="68"/>
      <c r="M14" s="3"/>
      <c r="N14" s="3"/>
      <c r="O14" s="3"/>
      <c r="P14" s="51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8.5" customHeight="1">
      <c r="A15" s="515" t="s">
        <v>188</v>
      </c>
      <c r="B15" s="440">
        <f>'VOLUME BUY Sheet'!N21+('VOLUME BUY Sheet'!N27*'VOLUME BUY Sheet'!$C$26)</f>
        <v>0</v>
      </c>
      <c r="C15" s="441">
        <f>'VOLUME BUY Sheet'!O21+('VOLUME BUY Sheet'!O27*'VOLUME BUY Sheet'!$C$26)</f>
        <v>0</v>
      </c>
      <c r="D15" s="87">
        <f>'VOLUME BUY Sheet'!P21+('VOLUME BUY Sheet'!P27*'VOLUME BUY Sheet'!$C$26)</f>
        <v>0</v>
      </c>
      <c r="E15" s="492">
        <f>'VOLUME BUY Sheet'!Q21+('VOLUME BUY Sheet'!Q27*'VOLUME BUY Sheet'!$C$26)</f>
        <v>0</v>
      </c>
      <c r="F15" s="443">
        <f>'VOLUME BUY Sheet'!R21+('VOLUME BUY Sheet'!R27*'VOLUME BUY Sheet'!$C$26)</f>
        <v>0</v>
      </c>
      <c r="G15" s="94">
        <f>'VOLUME BUY Sheet'!S21+('VOLUME BUY Sheet'!S27*'VOLUME BUY Sheet'!$C$26)</f>
        <v>0</v>
      </c>
      <c r="H15" s="403">
        <f>'VOLUME BUY Sheet'!T21+('VOLUME BUY Sheet'!T27*'VOLUME BUY Sheet'!$C$26)</f>
        <v>0</v>
      </c>
      <c r="I15" s="445">
        <f>'VOLUME BUY Sheet'!U21+('VOLUME BUY Sheet'!U27*'VOLUME BUY Sheet'!$C$26)</f>
        <v>0</v>
      </c>
      <c r="J15" s="446">
        <f>'VOLUME BUY Sheet'!V21+('VOLUME BUY Sheet'!V27*'VOLUME BUY Sheet'!$C$26)</f>
        <v>0</v>
      </c>
      <c r="K15" s="447">
        <f>'VOLUME BUY Sheet'!W21+('VOLUME BUY Sheet'!W27*'VOLUME BUY Sheet'!$C$26)</f>
        <v>0</v>
      </c>
      <c r="L15" s="448">
        <f>'VOLUME BUY Sheet'!X21+('VOLUME BUY Sheet'!X27*'VOLUME BUY Sheet'!$C$26)</f>
        <v>0</v>
      </c>
      <c r="M15" s="3"/>
      <c r="N15" s="3"/>
      <c r="O15" s="3"/>
      <c r="P15" s="516">
        <f>SUM(B15:L15)</f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0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0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0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0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0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0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0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0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0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0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0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0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0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0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0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0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0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0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0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0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0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0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0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0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0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0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0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0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0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0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0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0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0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0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0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0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0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0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0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0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0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0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0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0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0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0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0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0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0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0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0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0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0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0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0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0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0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0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0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0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0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0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0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0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0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0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0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0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0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0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0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0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0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0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0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0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0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0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0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0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0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0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0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0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0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0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0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0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0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0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0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0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0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0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0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0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0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0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0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0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0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0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0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0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0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0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0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0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0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0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0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0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0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0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0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0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0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0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0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0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0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0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0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0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0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0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0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0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0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0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0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0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0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0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0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0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0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0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0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0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0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0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0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0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0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0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0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0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0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0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0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0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0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0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0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0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0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0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0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0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0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0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0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0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0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0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0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0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0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0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0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0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0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0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0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0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0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0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0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0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0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0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0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0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0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0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0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0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0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0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0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0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0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0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0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0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0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0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0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0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0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0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0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0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0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0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0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0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0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0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0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0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0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0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0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0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0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0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0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0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0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0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0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0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0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0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0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0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0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0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0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0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0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0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0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0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0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0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0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0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0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0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0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0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0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0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0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0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0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0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0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0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0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0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0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0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0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0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0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0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0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0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0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0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0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0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0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0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0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0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0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0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0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0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0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0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0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0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0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0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0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0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0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0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0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0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0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0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0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0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0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0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0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0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0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0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0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0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0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0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0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0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0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0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0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0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0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0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0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0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0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0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0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0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0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0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0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0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0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0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0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0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0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0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0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0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0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0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0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0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0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0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0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0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0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0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0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0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0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0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0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0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0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0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0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0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0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0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0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0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0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0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0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0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0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0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0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0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0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0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0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0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0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0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0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0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0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0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0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0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0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0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0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0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0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0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0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0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0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0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0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0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0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0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0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0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0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0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0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0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0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0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0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0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0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0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0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0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0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0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0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0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0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0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0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0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0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0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0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0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0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0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0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0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0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0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0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0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0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0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0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0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0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0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0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0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0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0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0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0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0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0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0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0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0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0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0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0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0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0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0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0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0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0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0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0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0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0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0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0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0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0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0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0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0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0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0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0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0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0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0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0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0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0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0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0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0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0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0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0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0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0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0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0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0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0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0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0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0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0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0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0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0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0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0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0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0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0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0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0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0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0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0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0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0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0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0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0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0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0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0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0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0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0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0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0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0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0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0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0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0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0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0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0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0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0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0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0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0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0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0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0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0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0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0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0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0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0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0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0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0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0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0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0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0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0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0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0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0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0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0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0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0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0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0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0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0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0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0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0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0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0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0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0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0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0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0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0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0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0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0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0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0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0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0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0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0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0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0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0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0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0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0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0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0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0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0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0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0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0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0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0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0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0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0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0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0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0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0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0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0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0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0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0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0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0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0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0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0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0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0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0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0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0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0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0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0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0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0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0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0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0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0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0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0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0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0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0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0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0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0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0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0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0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0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0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0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0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0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0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0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0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0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0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0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0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0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0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0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0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0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0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0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0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0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0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0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0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0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0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0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0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0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0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0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0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0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0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0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0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0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0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0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0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0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0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0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0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0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0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0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0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0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0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0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0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0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0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0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0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0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0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0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0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0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0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0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0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0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0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0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0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0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0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0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0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0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0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0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0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0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0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0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0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0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0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0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0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0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0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0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0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0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0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0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0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0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0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0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0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0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0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0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0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0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0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0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0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0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0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0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0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0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0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0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0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0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0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0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0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0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0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0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0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0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0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0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0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0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0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0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0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0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0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0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0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0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0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0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0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0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0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0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0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0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0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0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0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0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0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0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0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0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0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0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0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0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0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0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0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0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0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0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0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0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0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0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0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0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0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0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0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0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0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0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0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0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0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0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0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0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0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0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0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0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0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0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0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0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0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0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0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0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0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0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0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0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0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0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0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0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0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0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0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0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0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0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0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0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0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0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0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0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0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0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0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0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0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0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0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0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0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0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0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0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0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0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0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0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0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0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0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0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0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0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0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0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0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0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0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0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0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0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0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0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0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0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0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0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0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0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0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0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0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0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0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0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0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0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0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0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0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0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0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0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0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0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0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0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0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0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0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0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0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0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0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0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0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0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0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0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0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0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0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0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0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0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0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0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0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0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0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0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0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0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0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0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0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0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0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0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0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0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0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0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0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0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0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0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0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0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0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0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0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0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0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0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0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0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0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0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0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0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0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0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0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0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0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0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0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0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0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0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0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0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0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0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0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0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0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0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0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0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0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0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0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0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0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0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0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0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0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0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orientation="landscape"/>
  <headerFooter>
    <oddHeader>&amp;R5/22/2022 International Distributor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2021-02-27T21:00:04Z</dcterms:created>
  <dc:creator>W T</dc:creator>
</cp:coreProperties>
</file>